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2\Numeral 4\"/>
    </mc:Choice>
  </mc:AlternateContent>
  <xr:revisionPtr revIDLastSave="0" documentId="13_ncr:1_{5C17101F-3E73-42E2-9EA2-01050397631A}" xr6:coauthVersionLast="37" xr6:coauthVersionMax="37" xr10:uidLastSave="{00000000-0000-0000-0000-000000000000}"/>
  <bookViews>
    <workbookView xWindow="0" yWindow="1605" windowWidth="16515" windowHeight="6240" tabRatio="759" xr2:uid="{00000000-000D-0000-FFFF-FFFF00000000}"/>
  </bookViews>
  <sheets>
    <sheet name="CE" sheetId="9" r:id="rId1"/>
    <sheet name="RENGLON 011" sheetId="1" r:id="rId2"/>
    <sheet name="RENGLON 021" sheetId="10" state="hidden" r:id="rId3"/>
    <sheet name="RENGLON 031" sheetId="11" r:id="rId4"/>
    <sheet name="RENGLON 029" sheetId="8" r:id="rId5"/>
    <sheet name="RENGLON 183" sheetId="14" r:id="rId6"/>
    <sheet name="RENGLON 184" sheetId="15" r:id="rId7"/>
    <sheet name="RENGLON 189" sheetId="13" r:id="rId8"/>
    <sheet name="OSCAR GARCIA" sheetId="4" state="hidden" r:id="rId9"/>
    <sheet name="LAZARO MERIDA" sheetId="5" state="hidden" r:id="rId10"/>
    <sheet name="BONO 14 LUCKY" sheetId="6" state="hidden" r:id="rId11"/>
    <sheet name="Humberto" sheetId="3" state="hidden" r:id="rId12"/>
  </sheets>
  <externalReferences>
    <externalReference r:id="rId13"/>
  </externalReferences>
  <definedNames>
    <definedName name="_xlnm.Print_Area" localSheetId="11">Humberto!$A$1:$J$25</definedName>
    <definedName name="_xlnm.Print_Area" localSheetId="8">'OSCAR GARCIA'!$A$1:$K$34</definedName>
    <definedName name="_xlnm.Print_Area" localSheetId="1">'RENGLON 011'!$A$1:$Q$27</definedName>
    <definedName name="_xlnm.Print_Area" localSheetId="2">'RENGLON 021'!$A$1:$Q$20</definedName>
    <definedName name="_xlnm.Print_Area" localSheetId="3">'RENGLON 031'!$A$1:$Q$20</definedName>
  </definedNames>
  <calcPr calcId="162913"/>
</workbook>
</file>

<file path=xl/calcChain.xml><?xml version="1.0" encoding="utf-8"?>
<calcChain xmlns="http://schemas.openxmlformats.org/spreadsheetml/2006/main">
  <c r="J15" i="1" l="1"/>
  <c r="I15" i="1"/>
  <c r="C8" i="15" l="1"/>
  <c r="C7" i="15"/>
  <c r="D27" i="8" l="1"/>
  <c r="K15" i="1"/>
  <c r="C7" i="13" l="1"/>
  <c r="C8" i="13"/>
  <c r="C7" i="14"/>
  <c r="C8" i="14"/>
  <c r="I19" i="1" l="1"/>
  <c r="I18" i="1"/>
  <c r="I17" i="1"/>
  <c r="I16" i="1"/>
  <c r="A10" i="1" l="1"/>
  <c r="K15" i="11" l="1"/>
  <c r="G15" i="11"/>
  <c r="E15" i="11"/>
  <c r="D20" i="11"/>
  <c r="A10" i="11"/>
  <c r="C8" i="11"/>
  <c r="C7" i="11"/>
  <c r="E21" i="1" l="1"/>
  <c r="G21" i="1"/>
  <c r="K21" i="1"/>
  <c r="D31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J19" i="1" l="1"/>
  <c r="K20" i="1" l="1"/>
  <c r="L16" i="1" l="1"/>
  <c r="L20" i="1"/>
  <c r="L22" i="1" s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<sst xmlns="http://schemas.openxmlformats.org/spreadsheetml/2006/main" count="365" uniqueCount="158">
  <si>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</si>
  <si>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</si>
  <si>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</si>
  <si>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</si>
  <si>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</si>
  <si>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</si>
  <si>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</si>
  <si>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</si>
  <si>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</si>
  <si>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</si>
  <si>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</si>
  <si>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</si>
  <si>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</si>
  <si>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</si>
  <si>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</si>
  <si>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</si>
  <si>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</si>
  <si>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</si>
  <si>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</si>
  <si>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</si>
  <si>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</si>
  <si>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</si>
  <si>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</si>
  <si>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</si>
  <si>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</si>
  <si>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</si>
  <si>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</si>
  <si>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</si>
  <si>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</si>
  <si>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</si>
  <si>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</si>
  <si>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</si>
  <si>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</si>
  <si>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</si>
  <si>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</si>
  <si>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</si>
  <si>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</si>
  <si>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</si>
  <si>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</si>
  <si>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</si>
  <si>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</si>
  <si>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</si>
  <si>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</si>
  <si>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</si>
  <si>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</si>
  <si>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</si>
  <si>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</si>
  <si>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</si>
  <si>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</si>
  <si>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</si>
  <si>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</si>
  <si>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</si>
  <si>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</si>
  <si>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</si>
  <si>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</si>
  <si>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</si>
  <si>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</si>
  <si>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</si>
  <si>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</si>
  <si>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</si>
  <si>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</si>
  <si>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</si>
  <si>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</si>
  <si>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</si>
  <si>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</si>
  <si>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</si>
  <si>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</si>
  <si>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</si>
  <si>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</si>
  <si>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Entrenador de Carrera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</si>
  <si>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</si>
  <si>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</si>
  <si>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</si>
  <si>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</si>
  <si>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</si>
  <si>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</si>
  <si>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</si>
  <si>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</si>
  <si>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</si>
  <si>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</si>
  <si>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</si>
  <si>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</si>
  <si>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</si>
  <si>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</si>
  <si>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Gerente Administrativa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</si>
  <si>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</si>
  <si>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</si>
  <si>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</si>
  <si>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</si>
  <si>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</si>
  <si>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</si>
  <si>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</si>
  <si>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</si>
  <si>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</si>
  <si>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</si>
  <si>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</si>
  <si>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</si>
  <si>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</si>
  <si>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Tesorero  </t>
  </si>
  <si>
    <t>Secretario</t>
  </si>
  <si>
    <t>Jorge Rafael Rodriguez Herrera</t>
  </si>
  <si>
    <t>Otto Daniel Perez Gil</t>
  </si>
  <si>
    <t>Gustavo Gonzalez De Leon</t>
  </si>
  <si>
    <t>08-</t>
  </si>
  <si>
    <t>Operario I</t>
  </si>
  <si>
    <t>Operario II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</si>
  <si>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</si>
  <si>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</si>
  <si>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</si>
  <si>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</si>
  <si>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</si>
  <si>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</si>
  <si>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Operario en Mantenimiento y Limpieza</t>
  </si>
  <si>
    <t>Luis Arnoldo  Benavente Garcia</t>
  </si>
  <si>
    <t>Salvavidas</t>
  </si>
  <si>
    <t>Ana Lucrecia Vasquez Saravia</t>
  </si>
  <si>
    <t>Numero y Nombre de funcionarios, servidores públicos, empleados y asesores que laboran en el Sujeto Obligado</t>
  </si>
  <si>
    <t>*</t>
  </si>
  <si>
    <t>Alberto Jimenez</t>
  </si>
  <si>
    <t>Profesor de Carrera</t>
  </si>
  <si>
    <t>Profesor de Natación</t>
  </si>
  <si>
    <t>Profesor Esgrima</t>
  </si>
  <si>
    <t>HONORARIOS</t>
  </si>
  <si>
    <t>SERVICIOS</t>
  </si>
  <si>
    <t>José Domingo Matías Matías</t>
  </si>
  <si>
    <t>Asesor Legal</t>
  </si>
  <si>
    <t>183- SERVICIOS JURÍDICOS</t>
  </si>
  <si>
    <t>Walid Ahmed Sayed Aly</t>
  </si>
  <si>
    <t>Entrenador General de Pentatlón</t>
  </si>
  <si>
    <t>Hugo René Franco Santizo</t>
  </si>
  <si>
    <t>Fisioterapista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</si>
  <si>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JORNALES</t>
    </r>
  </si>
  <si>
    <t>Vocal Primero a.i.</t>
  </si>
  <si>
    <t>Vocal Segundo a.i.</t>
  </si>
  <si>
    <t>189- OTROS ESTUDIOS Y/O SERVICIOS</t>
  </si>
  <si>
    <t>Entrenador de Natación</t>
  </si>
  <si>
    <t>Karla Bonilla Trigueño</t>
  </si>
  <si>
    <t>Programa Discapacidad</t>
  </si>
  <si>
    <t>Presidente en Funciones</t>
  </si>
  <si>
    <t>01.01-</t>
  </si>
  <si>
    <t>Julieta Sel Pacay</t>
  </si>
  <si>
    <t>Encargada de Limpieza (Miscelaneos)</t>
  </si>
  <si>
    <t>Oscar Raul García Cifuenes</t>
  </si>
  <si>
    <t>Jose Raul Xicay Hernandez (Pago de los  meses Febrero y Marzo 2022)</t>
  </si>
  <si>
    <t>Entrenador Aux. de Natacion</t>
  </si>
  <si>
    <t>Maria Carolina Bustamante Murcia</t>
  </si>
  <si>
    <t>Psicologa Deportiva</t>
  </si>
  <si>
    <t>Raul Ernesto Salinas Gonzalez</t>
  </si>
  <si>
    <t>Gestiones Financieras</t>
  </si>
  <si>
    <t>184- Servicios económicos, financieros, contables y de
auditoría</t>
  </si>
  <si>
    <t>Ana Ruth Orellana Mendizabal</t>
  </si>
  <si>
    <t>Asesor Tecnico</t>
  </si>
  <si>
    <t>Aaron Assaf Kadoch Juárez</t>
  </si>
  <si>
    <t>FECHA DE ACTUALIZACIÓN: 19 - MAYO - 2022</t>
  </si>
  <si>
    <t>CORRESPONDE AL MES DE: ABRIL 2022</t>
  </si>
  <si>
    <t>Geraldina Abigail Garzo de Garcia</t>
  </si>
  <si>
    <r>
      <t>Maria Magdalena Quintanilla Coronado</t>
    </r>
    <r>
      <rPr>
        <b/>
        <sz val="9"/>
        <color rgb="FFFF0000"/>
        <rFont val="Arial"/>
        <family val="2"/>
      </rPr>
      <t>*</t>
    </r>
  </si>
  <si>
    <t>*Viaticos para Vocal Segundo entregados para comisión del 14 al 28 de marzo, 2022. (Operado en el mes de Abril)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</si>
</sst>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164" fontId="5" fillId="2" borderId="24" xfId="1" applyFont="1" applyFill="1" applyBorder="1" applyAlignment="1">
      <alignment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5" fillId="0" borderId="26" xfId="4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6" fontId="5" fillId="0" borderId="11" xfId="5" applyNumberFormat="1" applyFont="1" applyBorder="1" applyAlignment="1">
      <alignment vertical="center" wrapText="1"/>
    </xf>
    <xf numFmtId="166" fontId="5" fillId="0" borderId="11" xfId="5" applyNumberFormat="1" applyFont="1" applyBorder="1" applyAlignment="1">
      <alignment vertical="center"/>
    </xf>
    <xf numFmtId="164" fontId="5" fillId="7" borderId="11" xfId="1" quotePrefix="1" applyFont="1" applyFill="1" applyBorder="1" applyAlignment="1">
      <alignment horizontal="center" vertical="center"/>
    </xf>
    <xf numFmtId="164" fontId="12" fillId="7" borderId="11" xfId="1" applyFont="1" applyFill="1" applyBorder="1" applyAlignment="1">
      <alignment vertical="center"/>
    </xf>
    <xf numFmtId="164" fontId="12" fillId="7" borderId="27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5" fillId="0" borderId="24" xfId="4" applyFont="1" applyBorder="1" applyAlignment="1">
      <alignment horizontal="left" vertical="center" wrapText="1"/>
    </xf>
    <xf numFmtId="0" fontId="5" fillId="0" borderId="24" xfId="4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166" fontId="5" fillId="0" borderId="19" xfId="5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4" applyFont="1" applyBorder="1" applyAlignment="1">
      <alignment horizontal="left"/>
    </xf>
    <xf numFmtId="0" fontId="5" fillId="0" borderId="40" xfId="4" applyFont="1" applyBorder="1" applyAlignment="1">
      <alignment horizontal="center" vertical="center"/>
    </xf>
    <xf numFmtId="166" fontId="5" fillId="0" borderId="8" xfId="5" applyNumberFormat="1" applyFont="1" applyBorder="1" applyAlignment="1">
      <alignment vertical="center"/>
    </xf>
    <xf numFmtId="164" fontId="5" fillId="7" borderId="40" xfId="1" quotePrefix="1" applyFont="1" applyFill="1" applyBorder="1" applyAlignment="1">
      <alignment horizontal="center" vertical="center"/>
    </xf>
    <xf numFmtId="164" fontId="25" fillId="7" borderId="12" xfId="1" applyFont="1" applyFill="1" applyBorder="1" applyAlignment="1">
      <alignment vertical="center"/>
    </xf>
    <xf numFmtId="164" fontId="25" fillId="7" borderId="41" xfId="1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164" fontId="5" fillId="2" borderId="12" xfId="1" applyFont="1" applyFill="1" applyBorder="1" applyAlignment="1">
      <alignment vertical="center"/>
    </xf>
    <xf numFmtId="164" fontId="5" fillId="4" borderId="12" xfId="1" applyFont="1" applyFill="1" applyBorder="1" applyAlignment="1">
      <alignment vertical="center"/>
    </xf>
    <xf numFmtId="164" fontId="7" fillId="2" borderId="12" xfId="1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5" fillId="7" borderId="12" xfId="1" applyFont="1" applyFill="1" applyBorder="1" applyAlignment="1">
      <alignment vertical="center"/>
    </xf>
    <xf numFmtId="164" fontId="5" fillId="7" borderId="41" xfId="1" applyFont="1" applyFill="1" applyBorder="1" applyAlignment="1">
      <alignment vertical="center"/>
    </xf>
    <xf numFmtId="0" fontId="5" fillId="0" borderId="12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1" fillId="0" borderId="0" xfId="4" applyFont="1" applyBorder="1" applyAlignment="1">
      <alignment horizontal="left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4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6" fillId="0" borderId="0" xfId="4" applyFont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/>
    </xf>
    <xf numFmtId="0" fontId="28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4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/>
    </xf>
    <xf numFmtId="0" fontId="34" fillId="0" borderId="0" xfId="4" applyFont="1" applyBorder="1" applyAlignment="1">
      <alignment horizontal="left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993827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869E1E9-31D5-40A1-B069-246C0242A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F96CD1E-6D83-410B-B1B4-3DDB19A6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546E0A8-CFA0-49E4-909F-531149769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1161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CONTA/Desktop/todo_de_contabilidad/Informacion%20Publica%20(pagina)/Pagina%20INFO%20PUBLICA/A&#241;o%202021/Numeral%204/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Normal="100" zoomScaleSheetLayoutView="110" workbookViewId="0">
      <selection activeCell="B28" sqref="B28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2" t="s">
        <v>92</v>
      </c>
      <c r="D2" s="252"/>
      <c r="E2" s="252"/>
      <c r="F2" s="252"/>
      <c r="G2" s="252"/>
      <c r="H2" s="252"/>
    </row>
    <row r="3" spans="1:8" s="147" customFormat="1" ht="15" x14ac:dyDescent="0.25">
      <c r="B3" s="148"/>
      <c r="C3" s="252" t="s">
        <v>93</v>
      </c>
      <c r="D3" s="252"/>
      <c r="E3" s="252"/>
      <c r="F3" s="252"/>
      <c r="G3" s="252"/>
      <c r="H3" s="252"/>
    </row>
    <row r="4" spans="1:8" s="147" customFormat="1" ht="15" x14ac:dyDescent="0.25">
      <c r="B4" s="148"/>
      <c r="C4" s="252" t="s">
        <v>94</v>
      </c>
      <c r="D4" s="252"/>
      <c r="E4" s="252"/>
      <c r="F4" s="252"/>
      <c r="G4" s="252"/>
      <c r="H4" s="252"/>
    </row>
    <row r="5" spans="1:8" s="147" customFormat="1" ht="15" x14ac:dyDescent="0.25">
      <c r="B5" s="148"/>
      <c r="C5" s="252" t="s">
        <v>95</v>
      </c>
      <c r="D5" s="252"/>
      <c r="E5" s="252"/>
      <c r="F5" s="252"/>
      <c r="G5" s="252"/>
      <c r="H5" s="252"/>
    </row>
    <row r="6" spans="1:8" s="147" customFormat="1" ht="15" x14ac:dyDescent="0.25">
      <c r="B6" s="148"/>
      <c r="C6" s="252" t="s">
        <v>96</v>
      </c>
      <c r="D6" s="252"/>
      <c r="E6" s="252"/>
      <c r="F6" s="252"/>
      <c r="G6" s="252"/>
      <c r="H6" s="252"/>
    </row>
    <row r="7" spans="1:8" s="147" customFormat="1" ht="15" x14ac:dyDescent="0.25">
      <c r="A7" s="149"/>
      <c r="B7" s="149"/>
      <c r="C7" s="252" t="s">
        <v>153</v>
      </c>
      <c r="D7" s="252"/>
      <c r="E7" s="252"/>
      <c r="F7" s="252"/>
      <c r="G7" s="252"/>
      <c r="H7" s="252"/>
    </row>
    <row r="8" spans="1:8" s="147" customFormat="1" ht="15" x14ac:dyDescent="0.25">
      <c r="A8" s="150"/>
      <c r="B8" s="150"/>
      <c r="C8" s="252" t="s">
        <v>154</v>
      </c>
      <c r="D8" s="252"/>
      <c r="E8" s="252"/>
      <c r="F8" s="252"/>
      <c r="G8" s="252"/>
      <c r="H8" s="252"/>
    </row>
    <row r="9" spans="1:8" s="147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">
        <v>116</v>
      </c>
      <c r="B10" s="264"/>
      <c r="C10" s="264"/>
      <c r="D10" s="264"/>
      <c r="E10" s="264"/>
      <c r="F10" s="264"/>
      <c r="G10" s="264"/>
      <c r="H10" s="264"/>
    </row>
    <row r="11" spans="1:8" s="152" customFormat="1" ht="18.75" customHeight="1" thickBot="1" x14ac:dyDescent="0.25">
      <c r="A11" s="265" t="s">
        <v>70</v>
      </c>
      <c r="B11" s="265"/>
      <c r="C11" s="265"/>
      <c r="D11" s="265"/>
      <c r="E11" s="265"/>
      <c r="F11" s="265"/>
      <c r="G11" s="265"/>
      <c r="H11" s="265"/>
    </row>
    <row r="12" spans="1:8" s="153" customFormat="1" x14ac:dyDescent="0.25">
      <c r="A12" s="266" t="s">
        <v>1</v>
      </c>
      <c r="B12" s="246" t="s">
        <v>2</v>
      </c>
      <c r="C12" s="246" t="s">
        <v>3</v>
      </c>
      <c r="D12" s="248" t="s">
        <v>4</v>
      </c>
      <c r="E12" s="250" t="s">
        <v>64</v>
      </c>
      <c r="F12" s="244" t="s">
        <v>65</v>
      </c>
      <c r="G12" s="244" t="s">
        <v>66</v>
      </c>
      <c r="H12" s="255" t="s">
        <v>67</v>
      </c>
    </row>
    <row r="13" spans="1:8" s="153" customFormat="1" x14ac:dyDescent="0.25">
      <c r="A13" s="267"/>
      <c r="B13" s="247"/>
      <c r="C13" s="247"/>
      <c r="D13" s="249"/>
      <c r="E13" s="251"/>
      <c r="F13" s="245"/>
      <c r="G13" s="245"/>
      <c r="H13" s="256"/>
    </row>
    <row r="14" spans="1:8" s="153" customFormat="1" ht="36.75" customHeight="1" x14ac:dyDescent="0.25">
      <c r="A14" s="220">
        <v>1.1000000000000001</v>
      </c>
      <c r="B14" s="189" t="s">
        <v>152</v>
      </c>
      <c r="C14" s="235" t="s">
        <v>138</v>
      </c>
      <c r="D14" s="221">
        <v>0</v>
      </c>
      <c r="E14" s="222">
        <v>0</v>
      </c>
      <c r="F14" s="223">
        <v>0</v>
      </c>
      <c r="G14" s="223">
        <v>0</v>
      </c>
      <c r="H14" s="224">
        <v>0</v>
      </c>
    </row>
    <row r="15" spans="1:8" s="153" customFormat="1" ht="36.75" customHeight="1" x14ac:dyDescent="0.25">
      <c r="A15" s="157">
        <v>2</v>
      </c>
      <c r="B15" s="189" t="s">
        <v>100</v>
      </c>
      <c r="C15" s="236" t="s">
        <v>98</v>
      </c>
      <c r="D15" s="160">
        <v>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101</v>
      </c>
      <c r="C16" s="236" t="s">
        <v>99</v>
      </c>
      <c r="D16" s="160">
        <v>0</v>
      </c>
      <c r="E16" s="165">
        <v>0</v>
      </c>
      <c r="F16" s="166">
        <v>0</v>
      </c>
      <c r="G16" s="166">
        <v>2552</v>
      </c>
      <c r="H16" s="167">
        <v>0</v>
      </c>
    </row>
    <row r="17" spans="1:8" s="153" customFormat="1" ht="36.75" customHeight="1" x14ac:dyDescent="0.25">
      <c r="A17" s="157">
        <v>4</v>
      </c>
      <c r="B17" s="189" t="s">
        <v>152</v>
      </c>
      <c r="C17" s="236" t="s">
        <v>132</v>
      </c>
      <c r="D17" s="160">
        <v>0</v>
      </c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89" t="s">
        <v>156</v>
      </c>
      <c r="C18" s="236" t="s">
        <v>133</v>
      </c>
      <c r="D18" s="160">
        <v>0</v>
      </c>
      <c r="E18" s="165">
        <v>0</v>
      </c>
      <c r="F18" s="166">
        <v>0</v>
      </c>
      <c r="G18" s="166">
        <v>31541.58</v>
      </c>
      <c r="H18" s="167">
        <v>0</v>
      </c>
    </row>
    <row r="19" spans="1:8" s="153" customFormat="1" ht="36.75" customHeight="1" thickBot="1" x14ac:dyDescent="0.3">
      <c r="A19" s="157">
        <v>6</v>
      </c>
      <c r="B19" s="190" t="s">
        <v>91</v>
      </c>
      <c r="C19" s="237" t="s">
        <v>91</v>
      </c>
      <c r="D19" s="161">
        <v>0</v>
      </c>
      <c r="E19" s="168">
        <v>0</v>
      </c>
      <c r="F19" s="169">
        <v>0</v>
      </c>
      <c r="G19" s="169">
        <v>0</v>
      </c>
      <c r="H19" s="170">
        <v>0</v>
      </c>
    </row>
    <row r="20" spans="1:8" x14ac:dyDescent="0.2">
      <c r="A20" s="261" t="s">
        <v>89</v>
      </c>
      <c r="B20" s="261"/>
      <c r="C20" s="261"/>
    </row>
    <row r="21" spans="1:8" x14ac:dyDescent="0.2">
      <c r="A21" s="334" t="s">
        <v>157</v>
      </c>
      <c r="B21" s="243"/>
      <c r="C21" s="243"/>
    </row>
    <row r="22" spans="1:8" x14ac:dyDescent="0.2">
      <c r="A22" s="171" t="s">
        <v>73</v>
      </c>
      <c r="B22" s="171"/>
      <c r="C22" s="171"/>
    </row>
    <row r="23" spans="1:8" x14ac:dyDescent="0.2">
      <c r="A23" s="262"/>
      <c r="B23" s="262"/>
      <c r="C23" s="262"/>
    </row>
    <row r="24" spans="1:8" x14ac:dyDescent="0.2">
      <c r="B24" s="257" t="s">
        <v>71</v>
      </c>
      <c r="C24" s="258"/>
    </row>
    <row r="25" spans="1:8" ht="12.75" customHeight="1" x14ac:dyDescent="0.2">
      <c r="B25" s="259"/>
      <c r="C25" s="260"/>
      <c r="D25" s="253" t="s">
        <v>97</v>
      </c>
      <c r="E25" s="254"/>
      <c r="F25" s="254"/>
      <c r="G25" s="254"/>
      <c r="H25" s="254"/>
    </row>
  </sheetData>
  <mergeCells count="22">
    <mergeCell ref="C7:H7"/>
    <mergeCell ref="C8:H8"/>
    <mergeCell ref="D25:H25"/>
    <mergeCell ref="C2:H2"/>
    <mergeCell ref="C3:H3"/>
    <mergeCell ref="C4:H4"/>
    <mergeCell ref="C5:H5"/>
    <mergeCell ref="C6:H6"/>
    <mergeCell ref="H12:H13"/>
    <mergeCell ref="B24:C25"/>
    <mergeCell ref="A20:C20"/>
    <mergeCell ref="A23:C23"/>
    <mergeCell ref="A9:H9"/>
    <mergeCell ref="A10:H10"/>
    <mergeCell ref="A11:H11"/>
    <mergeCell ref="A12:A13"/>
    <mergeCell ref="G12:G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322" t="s">
        <v>0</v>
      </c>
      <c r="B11" s="314"/>
      <c r="C11" s="314"/>
      <c r="D11" s="314"/>
      <c r="E11" s="314"/>
      <c r="F11" s="314"/>
      <c r="G11" s="314"/>
      <c r="H11" s="314"/>
      <c r="I11" s="314"/>
      <c r="J11" s="323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322" t="s">
        <v>42</v>
      </c>
      <c r="B13" s="314"/>
      <c r="C13" s="314"/>
      <c r="D13" s="314"/>
      <c r="E13" s="314"/>
      <c r="F13" s="314"/>
      <c r="G13" s="314"/>
      <c r="H13" s="314"/>
      <c r="I13" s="314"/>
      <c r="J13" s="323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322" t="s">
        <v>31</v>
      </c>
      <c r="B15" s="314"/>
      <c r="C15" s="314"/>
      <c r="D15" s="314"/>
      <c r="E15" s="314"/>
      <c r="F15" s="314"/>
      <c r="G15" s="314"/>
      <c r="H15" s="314"/>
      <c r="I15" s="314"/>
      <c r="J15" s="323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324" t="s">
        <v>1</v>
      </c>
      <c r="B18" s="324" t="s">
        <v>2</v>
      </c>
      <c r="C18" s="317" t="s">
        <v>3</v>
      </c>
      <c r="D18" s="324" t="s">
        <v>4</v>
      </c>
      <c r="E18" s="85" t="s">
        <v>32</v>
      </c>
      <c r="F18" s="324" t="s">
        <v>8</v>
      </c>
      <c r="G18" s="43" t="s">
        <v>9</v>
      </c>
      <c r="H18" s="44" t="s">
        <v>10</v>
      </c>
      <c r="I18" s="43" t="s">
        <v>1</v>
      </c>
      <c r="J18" s="324" t="s">
        <v>11</v>
      </c>
    </row>
    <row r="19" spans="1:10" x14ac:dyDescent="0.25">
      <c r="A19" s="316"/>
      <c r="B19" s="316"/>
      <c r="C19" s="317"/>
      <c r="D19" s="316"/>
      <c r="E19" s="86" t="s">
        <v>33</v>
      </c>
      <c r="F19" s="316"/>
      <c r="G19" s="46" t="s">
        <v>15</v>
      </c>
      <c r="H19" s="47" t="s">
        <v>16</v>
      </c>
      <c r="I19" s="46" t="s">
        <v>17</v>
      </c>
      <c r="J19" s="316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318" t="s">
        <v>28</v>
      </c>
      <c r="E33" s="318"/>
      <c r="F33" s="318"/>
      <c r="G33" s="318"/>
      <c r="H33" s="34"/>
      <c r="I33" s="318" t="s">
        <v>29</v>
      </c>
      <c r="J33" s="318"/>
    </row>
    <row r="34" spans="3:10" x14ac:dyDescent="0.25">
      <c r="D34" s="320" t="s">
        <v>34</v>
      </c>
      <c r="E34" s="320"/>
      <c r="F34" s="320"/>
      <c r="G34" s="320"/>
      <c r="I34" s="321" t="s">
        <v>30</v>
      </c>
      <c r="J34" s="321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314" t="s">
        <v>0</v>
      </c>
      <c r="B5" s="314"/>
      <c r="C5" s="314"/>
      <c r="D5" s="314"/>
      <c r="E5" s="314"/>
      <c r="F5" s="314"/>
      <c r="G5" s="314"/>
      <c r="H5" s="314"/>
      <c r="I5" s="314"/>
      <c r="J5" s="314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14" t="s">
        <v>51</v>
      </c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314" t="s">
        <v>47</v>
      </c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324" t="s">
        <v>1</v>
      </c>
      <c r="B12" s="324" t="s">
        <v>2</v>
      </c>
      <c r="C12" s="317" t="s">
        <v>3</v>
      </c>
      <c r="D12" s="324" t="s">
        <v>4</v>
      </c>
      <c r="E12" s="90" t="s">
        <v>32</v>
      </c>
      <c r="F12" s="324" t="s">
        <v>8</v>
      </c>
      <c r="G12" s="43" t="s">
        <v>9</v>
      </c>
      <c r="H12" s="324" t="s">
        <v>48</v>
      </c>
      <c r="I12" s="43" t="s">
        <v>1</v>
      </c>
      <c r="J12" s="324" t="s">
        <v>11</v>
      </c>
    </row>
    <row r="13" spans="1:10" x14ac:dyDescent="0.25">
      <c r="A13" s="316"/>
      <c r="B13" s="316"/>
      <c r="C13" s="317"/>
      <c r="D13" s="316"/>
      <c r="E13" s="91" t="s">
        <v>33</v>
      </c>
      <c r="F13" s="316"/>
      <c r="G13" s="46" t="s">
        <v>15</v>
      </c>
      <c r="H13" s="316"/>
      <c r="I13" s="46" t="s">
        <v>17</v>
      </c>
      <c r="J13" s="316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318" t="s">
        <v>28</v>
      </c>
      <c r="E27" s="318"/>
      <c r="F27" s="318"/>
      <c r="G27" s="318"/>
      <c r="H27" s="102"/>
      <c r="I27" s="318" t="s">
        <v>29</v>
      </c>
      <c r="J27" s="318"/>
    </row>
    <row r="28" spans="1:10" x14ac:dyDescent="0.25">
      <c r="A28" s="1"/>
      <c r="B28" s="1"/>
      <c r="C28" s="1"/>
      <c r="D28" s="319" t="s">
        <v>34</v>
      </c>
      <c r="E28" s="319"/>
      <c r="F28" s="319"/>
      <c r="G28" s="319"/>
      <c r="H28" s="1"/>
      <c r="I28" s="325" t="s">
        <v>30</v>
      </c>
      <c r="J28" s="325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326"/>
      <c r="L9" s="326"/>
      <c r="M9" s="326"/>
    </row>
    <row r="10" spans="1:13" s="88" customFormat="1" ht="20.25" customHeight="1" x14ac:dyDescent="0.25">
      <c r="A10" s="327" t="s">
        <v>0</v>
      </c>
      <c r="B10" s="327"/>
      <c r="C10" s="327"/>
      <c r="D10" s="327"/>
      <c r="E10" s="327"/>
      <c r="F10" s="327"/>
      <c r="G10" s="327"/>
      <c r="H10" s="327"/>
      <c r="I10" s="327"/>
      <c r="J10" s="327"/>
      <c r="K10" s="124"/>
      <c r="L10" s="124"/>
      <c r="M10" s="124"/>
    </row>
    <row r="11" spans="1:13" s="88" customFormat="1" ht="27.75" x14ac:dyDescent="0.25">
      <c r="A11" s="328" t="s">
        <v>54</v>
      </c>
      <c r="B11" s="328"/>
      <c r="C11" s="328"/>
      <c r="D11" s="328"/>
      <c r="E11" s="328"/>
      <c r="F11" s="328"/>
      <c r="G11" s="328"/>
      <c r="H11" s="328"/>
      <c r="I11" s="328"/>
      <c r="J11" s="328"/>
      <c r="K11" s="124"/>
      <c r="L11" s="124"/>
      <c r="M11" s="125"/>
    </row>
    <row r="12" spans="1:13" ht="20.25" customHeight="1" x14ac:dyDescent="0.25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124"/>
      <c r="L12" s="124"/>
      <c r="M12" s="125"/>
    </row>
    <row r="13" spans="1:13" ht="15.75" x14ac:dyDescent="0.25">
      <c r="A13" s="329" t="s">
        <v>1</v>
      </c>
      <c r="B13" s="329" t="s">
        <v>2</v>
      </c>
      <c r="C13" s="329" t="s">
        <v>3</v>
      </c>
      <c r="D13" s="329" t="s">
        <v>4</v>
      </c>
      <c r="E13" s="118" t="s">
        <v>32</v>
      </c>
      <c r="F13" s="329" t="s">
        <v>8</v>
      </c>
      <c r="G13" s="119" t="s">
        <v>9</v>
      </c>
      <c r="H13" s="119" t="s">
        <v>10</v>
      </c>
      <c r="I13" s="119" t="s">
        <v>1</v>
      </c>
      <c r="J13" s="329" t="s">
        <v>11</v>
      </c>
      <c r="K13" s="124"/>
      <c r="L13" s="124"/>
      <c r="M13" s="125"/>
    </row>
    <row r="14" spans="1:13" ht="15.75" x14ac:dyDescent="0.25">
      <c r="A14" s="329"/>
      <c r="B14" s="329"/>
      <c r="C14" s="329"/>
      <c r="D14" s="329"/>
      <c r="E14" s="120" t="s">
        <v>33</v>
      </c>
      <c r="F14" s="329"/>
      <c r="G14" s="121" t="s">
        <v>15</v>
      </c>
      <c r="H14" s="121" t="s">
        <v>16</v>
      </c>
      <c r="I14" s="121" t="s">
        <v>17</v>
      </c>
      <c r="J14" s="329"/>
      <c r="K14" s="124"/>
      <c r="L14" s="124"/>
      <c r="M14" s="125"/>
    </row>
    <row r="15" spans="1:13" ht="56.25" customHeight="1" x14ac:dyDescent="0.25">
      <c r="A15" s="48" t="s">
        <v>19</v>
      </c>
      <c r="B15" s="122" t="s">
        <v>55</v>
      </c>
      <c r="C15" s="50" t="s">
        <v>56</v>
      </c>
      <c r="D15" s="51">
        <v>100</v>
      </c>
      <c r="E15" s="123" t="s">
        <v>57</v>
      </c>
      <c r="F15" s="51">
        <v>600</v>
      </c>
      <c r="G15" s="51">
        <v>0</v>
      </c>
      <c r="H15" s="115">
        <f>SUM(F15:G15)</f>
        <v>600</v>
      </c>
      <c r="I15" s="52">
        <v>6933</v>
      </c>
      <c r="J15" s="114"/>
      <c r="K15" s="124"/>
      <c r="L15" s="124"/>
      <c r="M15" s="125"/>
    </row>
    <row r="16" spans="1:13" ht="15.75" x14ac:dyDescent="0.25">
      <c r="A16" s="28"/>
      <c r="C16" s="2" t="s">
        <v>26</v>
      </c>
      <c r="D16" s="116">
        <f>SUM(D15)</f>
        <v>100</v>
      </c>
      <c r="E16" s="117"/>
      <c r="F16" s="116">
        <f>SUM(F15:F15)</f>
        <v>600</v>
      </c>
      <c r="G16" s="116">
        <f>SUM(G15:G15)</f>
        <v>0</v>
      </c>
      <c r="H16" s="116">
        <f>SUM(H15:H15)</f>
        <v>600</v>
      </c>
      <c r="I16" s="3"/>
      <c r="J16" s="1"/>
      <c r="K16" s="124"/>
      <c r="L16" s="124"/>
      <c r="M16" s="125"/>
    </row>
    <row r="17" spans="1:13" ht="15.75" x14ac:dyDescent="0.25">
      <c r="A17" s="1"/>
      <c r="D17" s="1"/>
      <c r="E17" s="1"/>
      <c r="F17" s="4"/>
      <c r="H17" s="4"/>
      <c r="I17" s="1"/>
      <c r="K17" s="124"/>
      <c r="L17" s="124"/>
      <c r="M17" s="125"/>
    </row>
    <row r="18" spans="1:13" ht="15.75" x14ac:dyDescent="0.25">
      <c r="A18" s="1"/>
      <c r="D18" s="5"/>
      <c r="F18" s="4"/>
      <c r="G18" s="4"/>
      <c r="I18" s="1"/>
      <c r="K18" s="124"/>
      <c r="L18" s="124"/>
      <c r="M18" s="125"/>
    </row>
    <row r="19" spans="1:13" s="38" customFormat="1" ht="15.75" x14ac:dyDescent="0.25">
      <c r="A19" s="37"/>
      <c r="B19" s="302" t="s">
        <v>53</v>
      </c>
      <c r="C19" s="42"/>
      <c r="D19" s="37" t="s">
        <v>58</v>
      </c>
      <c r="E19" s="129"/>
      <c r="F19" s="128" t="s">
        <v>59</v>
      </c>
      <c r="G19" s="130"/>
      <c r="H19" s="41"/>
      <c r="I19" s="39"/>
      <c r="K19" s="127"/>
      <c r="L19" s="127"/>
      <c r="M19" s="127"/>
    </row>
    <row r="20" spans="1:13" ht="15.75" x14ac:dyDescent="0.25">
      <c r="B20" s="303"/>
      <c r="K20" s="126"/>
      <c r="L20" s="126"/>
      <c r="M20" s="126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318" t="s">
        <v>28</v>
      </c>
      <c r="E24" s="318"/>
      <c r="F24" s="318"/>
      <c r="G24" s="318"/>
      <c r="H24" s="34"/>
      <c r="I24" s="318" t="s">
        <v>29</v>
      </c>
      <c r="J24" s="318"/>
    </row>
    <row r="25" spans="1:13" x14ac:dyDescent="0.25">
      <c r="D25" s="320" t="s">
        <v>34</v>
      </c>
      <c r="E25" s="320"/>
      <c r="F25" s="320"/>
      <c r="G25" s="320"/>
      <c r="I25" s="321" t="s">
        <v>30</v>
      </c>
      <c r="J25" s="321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topLeftCell="A7" zoomScale="80" zoomScaleNormal="80" zoomScaleSheetLayoutView="100" zoomScalePageLayoutView="71" workbookViewId="0">
      <selection activeCell="T18" sqref="T18"/>
    </sheetView>
  </sheetViews>
  <sheetFormatPr baseColWidth="10" defaultRowHeight="15" x14ac:dyDescent="0.25"/>
  <cols>
    <col min="1" max="1" width="6.710937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52" t="s">
        <v>92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s="147" customFormat="1" x14ac:dyDescent="0.25">
      <c r="B3" s="148"/>
      <c r="C3" s="252" t="s">
        <v>93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s="147" customFormat="1" x14ac:dyDescent="0.25">
      <c r="B4" s="148"/>
      <c r="C4" s="252" t="s">
        <v>94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s="147" customFormat="1" x14ac:dyDescent="0.25">
      <c r="B5" s="148"/>
      <c r="C5" s="252" t="s">
        <v>95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s="147" customFormat="1" x14ac:dyDescent="0.25">
      <c r="B6" s="148"/>
      <c r="C6" s="252" t="s">
        <v>96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s="147" customFormat="1" x14ac:dyDescent="0.25">
      <c r="A7" s="149"/>
      <c r="B7" s="149"/>
      <c r="C7" s="252" t="str">
        <f>CE!C7</f>
        <v>FECHA DE ACTUALIZACIÓN: 19 - MAYO - 2022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s="147" customFormat="1" x14ac:dyDescent="0.25">
      <c r="A8" s="150"/>
      <c r="B8" s="150"/>
      <c r="C8" s="252" t="str">
        <f>CE!C8</f>
        <v>CORRESPONDE AL MES DE: ABRIL 2022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7" s="147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17" x14ac:dyDescent="0.25">
      <c r="A10" s="291" t="str">
        <f>CE!$A$10</f>
        <v>Numero y Nombre de funcionarios, servidores públicos, empleados y asesores que laboran en el Sujeto Obligado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</row>
    <row r="11" spans="1:17" ht="15.75" thickBot="1" x14ac:dyDescent="0.3">
      <c r="A11" s="265" t="s">
        <v>70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</row>
    <row r="12" spans="1:17" ht="15" customHeight="1" x14ac:dyDescent="0.25">
      <c r="A12" s="274" t="s">
        <v>1</v>
      </c>
      <c r="B12" s="276" t="s">
        <v>2</v>
      </c>
      <c r="C12" s="276" t="s">
        <v>3</v>
      </c>
      <c r="D12" s="280" t="s">
        <v>4</v>
      </c>
      <c r="E12" s="286" t="s">
        <v>44</v>
      </c>
      <c r="F12" s="287"/>
      <c r="G12" s="287"/>
      <c r="H12" s="288"/>
      <c r="I12" s="280" t="s">
        <v>63</v>
      </c>
      <c r="J12" s="289" t="s">
        <v>52</v>
      </c>
      <c r="K12" s="282" t="s">
        <v>45</v>
      </c>
      <c r="L12" s="284" t="s">
        <v>46</v>
      </c>
      <c r="M12" s="278" t="s">
        <v>11</v>
      </c>
      <c r="N12" s="271" t="s">
        <v>64</v>
      </c>
      <c r="O12" s="271" t="s">
        <v>88</v>
      </c>
      <c r="P12" s="271" t="s">
        <v>66</v>
      </c>
      <c r="Q12" s="299" t="s">
        <v>87</v>
      </c>
    </row>
    <row r="13" spans="1:17" x14ac:dyDescent="0.25">
      <c r="A13" s="275"/>
      <c r="B13" s="277"/>
      <c r="C13" s="277"/>
      <c r="D13" s="281"/>
      <c r="E13" s="239" t="s">
        <v>5</v>
      </c>
      <c r="F13" s="240" t="s">
        <v>6</v>
      </c>
      <c r="G13" s="240" t="s">
        <v>7</v>
      </c>
      <c r="H13" s="240" t="s">
        <v>39</v>
      </c>
      <c r="I13" s="281"/>
      <c r="J13" s="290"/>
      <c r="K13" s="283"/>
      <c r="L13" s="285"/>
      <c r="M13" s="279"/>
      <c r="N13" s="272"/>
      <c r="O13" s="272"/>
      <c r="P13" s="272"/>
      <c r="Q13" s="300"/>
    </row>
    <row r="14" spans="1:17" ht="15.75" thickBot="1" x14ac:dyDescent="0.3">
      <c r="A14" s="298"/>
      <c r="B14" s="294"/>
      <c r="C14" s="294"/>
      <c r="D14" s="330"/>
      <c r="E14" s="241" t="s">
        <v>12</v>
      </c>
      <c r="F14" s="242" t="s">
        <v>13</v>
      </c>
      <c r="G14" s="242" t="s">
        <v>14</v>
      </c>
      <c r="H14" s="242" t="s">
        <v>40</v>
      </c>
      <c r="I14" s="330"/>
      <c r="J14" s="331"/>
      <c r="K14" s="293"/>
      <c r="L14" s="332"/>
      <c r="M14" s="333"/>
      <c r="N14" s="295"/>
      <c r="O14" s="295"/>
      <c r="P14" s="295"/>
      <c r="Q14" s="301"/>
    </row>
    <row r="15" spans="1:17" ht="51" customHeight="1" x14ac:dyDescent="0.25">
      <c r="A15" s="225" t="s">
        <v>139</v>
      </c>
      <c r="B15" s="226" t="s">
        <v>155</v>
      </c>
      <c r="C15" s="227" t="s">
        <v>84</v>
      </c>
      <c r="D15" s="228">
        <v>14000</v>
      </c>
      <c r="E15" s="229"/>
      <c r="F15" s="229"/>
      <c r="G15" s="229"/>
      <c r="H15" s="229"/>
      <c r="I15" s="228">
        <f>676.2+390.74+188.16</f>
        <v>1255.1000000000001</v>
      </c>
      <c r="J15" s="228">
        <f>350+250</f>
        <v>600</v>
      </c>
      <c r="K15" s="230">
        <f>+D15-I15+J15</f>
        <v>13344.9</v>
      </c>
      <c r="L15" s="231"/>
      <c r="M15" s="232"/>
      <c r="N15" s="233">
        <v>0</v>
      </c>
      <c r="O15" s="233">
        <v>0</v>
      </c>
      <c r="P15" s="233">
        <v>0</v>
      </c>
      <c r="Q15" s="234">
        <v>1124.2</v>
      </c>
    </row>
    <row r="16" spans="1:17" ht="51" customHeight="1" x14ac:dyDescent="0.25">
      <c r="A16" s="103" t="s">
        <v>19</v>
      </c>
      <c r="B16" s="113" t="s">
        <v>85</v>
      </c>
      <c r="C16" s="135" t="s">
        <v>86</v>
      </c>
      <c r="D16" s="136">
        <v>6000</v>
      </c>
      <c r="E16" s="137">
        <f>+D16*4.83/100</f>
        <v>289.8</v>
      </c>
      <c r="F16" s="137">
        <v>0</v>
      </c>
      <c r="G16" s="137">
        <v>0</v>
      </c>
      <c r="H16" s="137">
        <v>1062.58</v>
      </c>
      <c r="I16" s="136">
        <f>289.8+88.64+80.64</f>
        <v>459.08</v>
      </c>
      <c r="J16" s="136">
        <v>250</v>
      </c>
      <c r="K16" s="138">
        <f t="shared" ref="K16:K22" si="0">+D16-I16+J16</f>
        <v>5790.92</v>
      </c>
      <c r="L16" s="133" t="e">
        <f>#REF!+1</f>
        <v>#REF!</v>
      </c>
      <c r="M16" s="134"/>
      <c r="N16" s="143">
        <v>0</v>
      </c>
      <c r="O16" s="143">
        <v>0</v>
      </c>
      <c r="P16" s="143">
        <v>0</v>
      </c>
      <c r="Q16" s="144">
        <v>71.38</v>
      </c>
    </row>
    <row r="17" spans="1:17" ht="51" customHeight="1" x14ac:dyDescent="0.25">
      <c r="A17" s="103" t="s">
        <v>20</v>
      </c>
      <c r="B17" s="113" t="s">
        <v>106</v>
      </c>
      <c r="C17" s="135" t="s">
        <v>23</v>
      </c>
      <c r="D17" s="136">
        <v>9000</v>
      </c>
      <c r="E17" s="137">
        <f>+D17*4.83/100</f>
        <v>434.7</v>
      </c>
      <c r="F17" s="137">
        <v>0</v>
      </c>
      <c r="G17" s="137">
        <v>0</v>
      </c>
      <c r="H17" s="137">
        <v>0</v>
      </c>
      <c r="I17" s="136">
        <f>434.7+231.39+120.96+3083.81</f>
        <v>3870.8599999999997</v>
      </c>
      <c r="J17" s="136">
        <v>250</v>
      </c>
      <c r="K17" s="138">
        <f t="shared" si="0"/>
        <v>5379.14</v>
      </c>
      <c r="L17" s="133">
        <v>7148</v>
      </c>
      <c r="M17" s="134"/>
      <c r="N17" s="143">
        <v>0</v>
      </c>
      <c r="O17" s="143">
        <v>0</v>
      </c>
      <c r="P17" s="143">
        <v>0</v>
      </c>
      <c r="Q17" s="144">
        <v>660.24</v>
      </c>
    </row>
    <row r="18" spans="1:17" ht="51" customHeight="1" x14ac:dyDescent="0.25">
      <c r="A18" s="103" t="s">
        <v>21</v>
      </c>
      <c r="B18" s="113" t="s">
        <v>107</v>
      </c>
      <c r="C18" s="107" t="s">
        <v>25</v>
      </c>
      <c r="D18" s="136">
        <v>6000</v>
      </c>
      <c r="E18" s="137">
        <f>+D18*4.83/100</f>
        <v>289.8</v>
      </c>
      <c r="F18" s="137">
        <v>128.13</v>
      </c>
      <c r="G18" s="137">
        <f>(D18*24*0.05%)+(D18*24*0.05%*12%)</f>
        <v>80.64</v>
      </c>
      <c r="H18" s="137">
        <v>1150.22</v>
      </c>
      <c r="I18" s="136">
        <f>289.8+88.64+80.64</f>
        <v>459.08</v>
      </c>
      <c r="J18" s="136">
        <v>250</v>
      </c>
      <c r="K18" s="138">
        <f t="shared" si="0"/>
        <v>5790.92</v>
      </c>
      <c r="L18" s="133">
        <v>7147</v>
      </c>
      <c r="M18" s="134"/>
      <c r="N18" s="143">
        <v>0</v>
      </c>
      <c r="O18" s="143">
        <v>0</v>
      </c>
      <c r="P18" s="143">
        <v>0</v>
      </c>
      <c r="Q18" s="144">
        <v>249.82</v>
      </c>
    </row>
    <row r="19" spans="1:17" ht="51" customHeight="1" x14ac:dyDescent="0.25">
      <c r="A19" s="103" t="s">
        <v>22</v>
      </c>
      <c r="B19" s="113" t="s">
        <v>61</v>
      </c>
      <c r="C19" s="107" t="s">
        <v>62</v>
      </c>
      <c r="D19" s="132">
        <v>9000</v>
      </c>
      <c r="E19" s="110">
        <f t="shared" ref="E19" si="1">D19*4.83/100</f>
        <v>434.7</v>
      </c>
      <c r="F19" s="110">
        <v>0</v>
      </c>
      <c r="G19" s="110">
        <f>(D19*24*0.05%)+(D19*24*0.05%*12%)</f>
        <v>120.96</v>
      </c>
      <c r="H19" s="110">
        <v>0</v>
      </c>
      <c r="I19" s="132">
        <f>434.7+232.85</f>
        <v>667.55</v>
      </c>
      <c r="J19" s="132">
        <f>350+250</f>
        <v>600</v>
      </c>
      <c r="K19" s="111">
        <f t="shared" si="0"/>
        <v>8932.4500000000007</v>
      </c>
      <c r="L19" s="133">
        <v>7149</v>
      </c>
      <c r="M19" s="134"/>
      <c r="N19" s="143">
        <v>0</v>
      </c>
      <c r="O19" s="143">
        <v>0</v>
      </c>
      <c r="P19" s="143">
        <v>0</v>
      </c>
      <c r="Q19" s="144">
        <v>731.62</v>
      </c>
    </row>
    <row r="20" spans="1:17" ht="51" customHeight="1" x14ac:dyDescent="0.25">
      <c r="A20" s="103" t="s">
        <v>24</v>
      </c>
      <c r="B20" s="113" t="s">
        <v>110</v>
      </c>
      <c r="C20" s="107" t="s">
        <v>35</v>
      </c>
      <c r="D20" s="132">
        <v>4500</v>
      </c>
      <c r="E20" s="110">
        <f t="shared" ref="E20" si="2">D20*4.83/100</f>
        <v>217.35</v>
      </c>
      <c r="F20" s="110">
        <v>0</v>
      </c>
      <c r="G20" s="110">
        <v>0</v>
      </c>
      <c r="H20" s="110">
        <v>1311.16</v>
      </c>
      <c r="I20" s="132">
        <v>217.35</v>
      </c>
      <c r="J20" s="132">
        <v>250</v>
      </c>
      <c r="K20" s="111">
        <f>+D20-I20+J20-0.01</f>
        <v>4532.6399999999994</v>
      </c>
      <c r="L20" s="133">
        <f t="shared" ref="L20" si="3">L19+1</f>
        <v>7150</v>
      </c>
      <c r="M20" s="134"/>
      <c r="N20" s="143">
        <v>0</v>
      </c>
      <c r="O20" s="143">
        <v>0</v>
      </c>
      <c r="P20" s="143">
        <v>0</v>
      </c>
      <c r="Q20" s="144">
        <v>160.6</v>
      </c>
    </row>
    <row r="21" spans="1:17" ht="51" customHeight="1" x14ac:dyDescent="0.25">
      <c r="A21" s="183" t="s">
        <v>60</v>
      </c>
      <c r="B21" s="192" t="s">
        <v>108</v>
      </c>
      <c r="C21" s="193" t="s">
        <v>104</v>
      </c>
      <c r="D21" s="132">
        <v>4000</v>
      </c>
      <c r="E21" s="110">
        <f>+D21*4.83/100</f>
        <v>193.2</v>
      </c>
      <c r="F21" s="110">
        <v>437.07</v>
      </c>
      <c r="G21" s="110">
        <f>(D21*24*0.05%)+(D21*24*0.05%*12%)</f>
        <v>53.76</v>
      </c>
      <c r="H21" s="110">
        <v>0</v>
      </c>
      <c r="I21" s="132">
        <v>193.2</v>
      </c>
      <c r="J21" s="132">
        <v>250</v>
      </c>
      <c r="K21" s="111">
        <f>+D21-I21+J21</f>
        <v>4056.8</v>
      </c>
      <c r="L21" s="133">
        <v>7144</v>
      </c>
      <c r="M21" s="134"/>
      <c r="N21" s="143">
        <v>0</v>
      </c>
      <c r="O21" s="143">
        <v>0</v>
      </c>
      <c r="P21" s="143">
        <v>0</v>
      </c>
      <c r="Q21" s="143">
        <v>71.38</v>
      </c>
    </row>
    <row r="22" spans="1:17" ht="51" customHeight="1" thickBot="1" x14ac:dyDescent="0.3">
      <c r="A22" s="104" t="s">
        <v>103</v>
      </c>
      <c r="B22" s="105" t="s">
        <v>109</v>
      </c>
      <c r="C22" s="108" t="s">
        <v>105</v>
      </c>
      <c r="D22" s="142">
        <v>4000</v>
      </c>
      <c r="E22" s="178">
        <f t="shared" ref="E22" si="4">D22*4.83/100</f>
        <v>193.2</v>
      </c>
      <c r="F22" s="178">
        <v>0</v>
      </c>
      <c r="G22" s="178">
        <v>0</v>
      </c>
      <c r="H22" s="178">
        <v>0</v>
      </c>
      <c r="I22" s="142">
        <v>889.77</v>
      </c>
      <c r="J22" s="142">
        <v>250</v>
      </c>
      <c r="K22" s="112">
        <f t="shared" si="0"/>
        <v>3360.23</v>
      </c>
      <c r="L22" s="179">
        <f>L20+1</f>
        <v>7151</v>
      </c>
      <c r="M22" s="180"/>
      <c r="N22" s="145">
        <v>0</v>
      </c>
      <c r="O22" s="145">
        <v>0</v>
      </c>
      <c r="P22" s="145">
        <v>0</v>
      </c>
      <c r="Q22" s="146">
        <v>0</v>
      </c>
    </row>
    <row r="23" spans="1:17" s="214" customFormat="1" x14ac:dyDescent="0.25">
      <c r="A23" s="270" t="s">
        <v>117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</row>
    <row r="24" spans="1:17" s="214" customFormat="1" x14ac:dyDescent="0.25">
      <c r="A24" s="270" t="s">
        <v>111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</row>
    <row r="25" spans="1:17" s="214" customFormat="1" ht="15" customHeight="1" x14ac:dyDescent="0.25">
      <c r="A25" s="215"/>
      <c r="B25" s="216"/>
      <c r="C25" s="217"/>
      <c r="D25" s="215"/>
      <c r="E25" s="215"/>
      <c r="F25" s="215"/>
      <c r="G25" s="215"/>
      <c r="H25" s="215"/>
      <c r="I25" s="215"/>
      <c r="J25" s="215"/>
      <c r="K25" s="215"/>
    </row>
    <row r="26" spans="1:17" s="214" customFormat="1" x14ac:dyDescent="0.25">
      <c r="A26" s="215"/>
      <c r="B26" s="268" t="s">
        <v>68</v>
      </c>
      <c r="C26" s="217"/>
      <c r="D26" s="215"/>
      <c r="E26" s="215"/>
      <c r="F26" s="215"/>
      <c r="G26" s="215"/>
      <c r="H26" s="215"/>
      <c r="I26" s="215"/>
      <c r="J26" s="215"/>
      <c r="K26" s="215"/>
    </row>
    <row r="27" spans="1:17" s="214" customFormat="1" x14ac:dyDescent="0.25">
      <c r="A27" s="215"/>
      <c r="B27" s="269"/>
      <c r="C27" s="215"/>
      <c r="D27" s="273" t="str">
        <f>[1]CE!$D$23</f>
        <v>(Base legal Decreto 57-2008, artículo 10 numeral 4) INFORMACIÓN PÚBLICA DE OFICIO</v>
      </c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</row>
    <row r="28" spans="1:17" s="214" customFormat="1" x14ac:dyDescent="0.25">
      <c r="A28" s="215"/>
      <c r="B28" s="215"/>
      <c r="C28" s="215"/>
      <c r="E28" s="215"/>
      <c r="F28" s="215"/>
      <c r="G28" s="215"/>
      <c r="H28" s="215"/>
      <c r="I28" s="215"/>
      <c r="J28" s="215"/>
      <c r="K28" s="215"/>
    </row>
    <row r="29" spans="1:17" s="214" customFormat="1" x14ac:dyDescent="0.25">
      <c r="B29" s="216"/>
      <c r="C29" s="217"/>
    </row>
    <row r="30" spans="1:17" s="214" customFormat="1" x14ac:dyDescent="0.25">
      <c r="B30" s="216"/>
      <c r="C30" s="217"/>
    </row>
    <row r="31" spans="1:17" s="214" customFormat="1" x14ac:dyDescent="0.25">
      <c r="B31" s="216"/>
      <c r="C31" s="217"/>
    </row>
    <row r="32" spans="1:17" s="214" customFormat="1" x14ac:dyDescent="0.25">
      <c r="B32" s="216"/>
      <c r="C32" s="217"/>
    </row>
    <row r="33" spans="2:3" s="214" customFormat="1" x14ac:dyDescent="0.25">
      <c r="B33" s="216"/>
      <c r="C33" s="217"/>
    </row>
    <row r="34" spans="2:3" s="214" customFormat="1" ht="11.25" customHeight="1" x14ac:dyDescent="0.25">
      <c r="B34" s="216"/>
      <c r="C34" s="217"/>
    </row>
    <row r="35" spans="2:3" s="214" customFormat="1" hidden="1" x14ac:dyDescent="0.25">
      <c r="B35" s="216"/>
      <c r="C35" s="217"/>
    </row>
    <row r="36" spans="2:3" s="214" customFormat="1" hidden="1" x14ac:dyDescent="0.25">
      <c r="B36" s="216"/>
      <c r="C36" s="217"/>
    </row>
    <row r="37" spans="2:3" s="214" customFormat="1" hidden="1" x14ac:dyDescent="0.25">
      <c r="B37" s="216"/>
      <c r="C37" s="217"/>
    </row>
    <row r="38" spans="2:3" s="214" customFormat="1" x14ac:dyDescent="0.25">
      <c r="B38" s="216"/>
      <c r="C38" s="217"/>
    </row>
    <row r="39" spans="2:3" s="214" customFormat="1" x14ac:dyDescent="0.25">
      <c r="B39" s="216"/>
      <c r="C39" s="217"/>
    </row>
    <row r="40" spans="2:3" s="214" customFormat="1" x14ac:dyDescent="0.25">
      <c r="B40" s="216"/>
      <c r="C40" s="217"/>
    </row>
    <row r="41" spans="2:3" s="214" customFormat="1" x14ac:dyDescent="0.25">
      <c r="B41" s="216"/>
      <c r="C41" s="217"/>
    </row>
    <row r="42" spans="2:3" s="214" customFormat="1" x14ac:dyDescent="0.25">
      <c r="B42" s="216"/>
      <c r="C42" s="217"/>
    </row>
    <row r="43" spans="2:3" s="214" customFormat="1" x14ac:dyDescent="0.25">
      <c r="B43" s="216"/>
      <c r="C43" s="217"/>
    </row>
    <row r="44" spans="2:3" s="214" customFormat="1" x14ac:dyDescent="0.25">
      <c r="B44" s="216"/>
      <c r="C44" s="217"/>
    </row>
    <row r="45" spans="2:3" s="214" customFormat="1" x14ac:dyDescent="0.25">
      <c r="B45" s="216"/>
      <c r="C45" s="217"/>
    </row>
    <row r="46" spans="2:3" s="214" customFormat="1" x14ac:dyDescent="0.25">
      <c r="B46" s="216"/>
      <c r="C46" s="217"/>
    </row>
    <row r="47" spans="2:3" s="214" customFormat="1" x14ac:dyDescent="0.25">
      <c r="B47" s="216"/>
      <c r="C47" s="217"/>
    </row>
    <row r="48" spans="2:3" s="214" customFormat="1" x14ac:dyDescent="0.25">
      <c r="B48" s="216"/>
      <c r="C48" s="217"/>
    </row>
    <row r="49" spans="2:3" s="214" customFormat="1" x14ac:dyDescent="0.25">
      <c r="B49" s="216"/>
      <c r="C49" s="217"/>
    </row>
    <row r="50" spans="2:3" s="214" customFormat="1" x14ac:dyDescent="0.25">
      <c r="B50" s="216"/>
      <c r="C50" s="217"/>
    </row>
    <row r="51" spans="2:3" s="214" customFormat="1" x14ac:dyDescent="0.25">
      <c r="B51" s="216"/>
      <c r="C51" s="217"/>
    </row>
    <row r="52" spans="2:3" s="214" customFormat="1" x14ac:dyDescent="0.25">
      <c r="B52" s="216"/>
      <c r="C52" s="217"/>
    </row>
    <row r="53" spans="2:3" s="214" customFormat="1" x14ac:dyDescent="0.25">
      <c r="B53" s="216"/>
      <c r="C53" s="217"/>
    </row>
    <row r="54" spans="2:3" s="214" customFormat="1" x14ac:dyDescent="0.25">
      <c r="B54" s="216"/>
      <c r="C54" s="217"/>
    </row>
    <row r="55" spans="2:3" s="214" customFormat="1" x14ac:dyDescent="0.25">
      <c r="B55" s="216"/>
      <c r="C55" s="217"/>
    </row>
    <row r="56" spans="2:3" s="214" customFormat="1" x14ac:dyDescent="0.25">
      <c r="B56" s="216"/>
      <c r="C56" s="217"/>
    </row>
    <row r="57" spans="2:3" s="214" customFormat="1" x14ac:dyDescent="0.25">
      <c r="B57" s="216"/>
      <c r="C57" s="217"/>
    </row>
    <row r="58" spans="2:3" s="214" customFormat="1" x14ac:dyDescent="0.25">
      <c r="B58" s="216"/>
      <c r="C58" s="217"/>
    </row>
    <row r="59" spans="2:3" s="214" customFormat="1" x14ac:dyDescent="0.25">
      <c r="B59" s="216"/>
      <c r="C59" s="217"/>
    </row>
    <row r="60" spans="2:3" s="214" customFormat="1" x14ac:dyDescent="0.25">
      <c r="B60" s="216"/>
      <c r="C60" s="217"/>
    </row>
    <row r="61" spans="2:3" s="214" customFormat="1" x14ac:dyDescent="0.25">
      <c r="B61" s="216"/>
      <c r="C61" s="217"/>
    </row>
    <row r="62" spans="2:3" s="214" customFormat="1" x14ac:dyDescent="0.25">
      <c r="B62" s="216"/>
      <c r="C62" s="217"/>
    </row>
    <row r="63" spans="2:3" s="214" customFormat="1" x14ac:dyDescent="0.25">
      <c r="B63" s="216"/>
      <c r="C63" s="217"/>
    </row>
    <row r="64" spans="2:3" s="214" customFormat="1" x14ac:dyDescent="0.25">
      <c r="B64" s="216"/>
      <c r="C64" s="217"/>
    </row>
    <row r="65" spans="2:3" s="214" customFormat="1" x14ac:dyDescent="0.25">
      <c r="B65" s="216"/>
      <c r="C65" s="217"/>
    </row>
    <row r="66" spans="2:3" s="214" customFormat="1" x14ac:dyDescent="0.25">
      <c r="B66" s="216"/>
      <c r="C66" s="217"/>
    </row>
    <row r="67" spans="2:3" s="214" customFormat="1" x14ac:dyDescent="0.25">
      <c r="B67" s="216"/>
      <c r="C67" s="217"/>
    </row>
    <row r="68" spans="2:3" s="214" customFormat="1" x14ac:dyDescent="0.25">
      <c r="B68" s="216"/>
      <c r="C68" s="217"/>
    </row>
    <row r="69" spans="2:3" s="214" customFormat="1" x14ac:dyDescent="0.25">
      <c r="B69" s="216"/>
      <c r="C69" s="217"/>
    </row>
    <row r="70" spans="2:3" s="214" customFormat="1" x14ac:dyDescent="0.25">
      <c r="B70" s="216"/>
      <c r="C70" s="217"/>
    </row>
    <row r="71" spans="2:3" s="214" customFormat="1" x14ac:dyDescent="0.25">
      <c r="B71" s="216"/>
      <c r="C71" s="217"/>
    </row>
    <row r="72" spans="2:3" s="214" customFormat="1" x14ac:dyDescent="0.25">
      <c r="B72" s="216"/>
      <c r="C72" s="217"/>
    </row>
    <row r="73" spans="2:3" s="214" customFormat="1" x14ac:dyDescent="0.25">
      <c r="B73" s="216"/>
      <c r="C73" s="217"/>
    </row>
    <row r="74" spans="2:3" s="214" customFormat="1" x14ac:dyDescent="0.25">
      <c r="B74" s="216"/>
      <c r="C74" s="217"/>
    </row>
    <row r="75" spans="2:3" s="214" customFormat="1" x14ac:dyDescent="0.25">
      <c r="B75" s="216"/>
      <c r="C75" s="217"/>
    </row>
    <row r="76" spans="2:3" s="214" customFormat="1" x14ac:dyDescent="0.25">
      <c r="B76" s="216"/>
      <c r="C76" s="217"/>
    </row>
    <row r="77" spans="2:3" s="214" customFormat="1" x14ac:dyDescent="0.25">
      <c r="B77" s="216"/>
      <c r="C77" s="217"/>
    </row>
    <row r="78" spans="2:3" s="214" customFormat="1" x14ac:dyDescent="0.25">
      <c r="B78" s="216"/>
      <c r="C78" s="217"/>
    </row>
    <row r="79" spans="2:3" s="214" customFormat="1" x14ac:dyDescent="0.25">
      <c r="B79" s="216"/>
      <c r="C79" s="217"/>
    </row>
    <row r="80" spans="2:3" s="214" customFormat="1" x14ac:dyDescent="0.25">
      <c r="B80" s="216"/>
      <c r="C80" s="217"/>
    </row>
    <row r="81" spans="2:3" s="214" customFormat="1" x14ac:dyDescent="0.25">
      <c r="B81" s="216"/>
      <c r="C81" s="217"/>
    </row>
    <row r="82" spans="2:3" s="214" customFormat="1" x14ac:dyDescent="0.25">
      <c r="B82" s="216"/>
      <c r="C82" s="217"/>
    </row>
    <row r="83" spans="2:3" s="214" customFormat="1" x14ac:dyDescent="0.25">
      <c r="B83" s="216"/>
      <c r="C83" s="217"/>
    </row>
    <row r="84" spans="2:3" s="214" customFormat="1" x14ac:dyDescent="0.25">
      <c r="B84" s="216"/>
      <c r="C84" s="217"/>
    </row>
    <row r="85" spans="2:3" s="214" customFormat="1" x14ac:dyDescent="0.25">
      <c r="B85" s="216"/>
      <c r="C85" s="217"/>
    </row>
    <row r="86" spans="2:3" s="214" customFormat="1" x14ac:dyDescent="0.25">
      <c r="B86" s="216"/>
      <c r="C86" s="217"/>
    </row>
    <row r="87" spans="2:3" s="214" customFormat="1" x14ac:dyDescent="0.25">
      <c r="B87" s="216"/>
      <c r="C87" s="217"/>
    </row>
    <row r="88" spans="2:3" s="214" customFormat="1" x14ac:dyDescent="0.25">
      <c r="B88" s="216"/>
      <c r="C88" s="217"/>
    </row>
    <row r="89" spans="2:3" s="214" customFormat="1" x14ac:dyDescent="0.25">
      <c r="B89" s="216"/>
      <c r="C89" s="217"/>
    </row>
    <row r="90" spans="2:3" s="214" customFormat="1" x14ac:dyDescent="0.25">
      <c r="B90" s="216"/>
      <c r="C90" s="217"/>
    </row>
    <row r="91" spans="2:3" s="214" customFormat="1" x14ac:dyDescent="0.25">
      <c r="B91" s="216"/>
      <c r="C91" s="217"/>
    </row>
    <row r="92" spans="2:3" s="214" customFormat="1" x14ac:dyDescent="0.25">
      <c r="B92" s="216"/>
      <c r="C92" s="217"/>
    </row>
    <row r="93" spans="2:3" s="214" customFormat="1" x14ac:dyDescent="0.25">
      <c r="B93" s="216"/>
      <c r="C93" s="217"/>
    </row>
    <row r="94" spans="2:3" s="214" customFormat="1" x14ac:dyDescent="0.25">
      <c r="B94" s="216"/>
      <c r="C94" s="217"/>
    </row>
    <row r="95" spans="2:3" s="214" customFormat="1" x14ac:dyDescent="0.25">
      <c r="B95" s="216"/>
      <c r="C95" s="217"/>
    </row>
    <row r="96" spans="2:3" s="214" customFormat="1" x14ac:dyDescent="0.25">
      <c r="B96" s="216"/>
      <c r="C96" s="217"/>
    </row>
    <row r="97" spans="2:3" s="214" customFormat="1" x14ac:dyDescent="0.25">
      <c r="B97" s="216"/>
      <c r="C97" s="217"/>
    </row>
    <row r="98" spans="2:3" s="214" customFormat="1" x14ac:dyDescent="0.25">
      <c r="B98" s="216"/>
      <c r="C98" s="217"/>
    </row>
    <row r="99" spans="2:3" s="214" customFormat="1" x14ac:dyDescent="0.25">
      <c r="B99" s="216"/>
      <c r="C99" s="217"/>
    </row>
    <row r="100" spans="2:3" s="214" customFormat="1" x14ac:dyDescent="0.25">
      <c r="B100" s="216"/>
      <c r="C100" s="217"/>
    </row>
    <row r="101" spans="2:3" s="214" customFormat="1" x14ac:dyDescent="0.25">
      <c r="B101" s="216"/>
      <c r="C101" s="217"/>
    </row>
    <row r="102" spans="2:3" s="214" customFormat="1" x14ac:dyDescent="0.25">
      <c r="B102" s="216"/>
      <c r="C102" s="217"/>
    </row>
    <row r="103" spans="2:3" s="214" customFormat="1" x14ac:dyDescent="0.25">
      <c r="B103" s="216"/>
      <c r="C103" s="217"/>
    </row>
    <row r="104" spans="2:3" s="214" customFormat="1" x14ac:dyDescent="0.25">
      <c r="B104" s="216"/>
      <c r="C104" s="217"/>
    </row>
    <row r="105" spans="2:3" s="214" customFormat="1" x14ac:dyDescent="0.25">
      <c r="B105" s="216"/>
      <c r="C105" s="217"/>
    </row>
    <row r="106" spans="2:3" s="214" customFormat="1" x14ac:dyDescent="0.25">
      <c r="B106" s="216"/>
      <c r="C106" s="217"/>
    </row>
    <row r="107" spans="2:3" s="214" customFormat="1" x14ac:dyDescent="0.25">
      <c r="B107" s="216"/>
      <c r="C107" s="217"/>
    </row>
    <row r="108" spans="2:3" s="214" customFormat="1" x14ac:dyDescent="0.25">
      <c r="B108" s="216"/>
      <c r="C108" s="217"/>
    </row>
    <row r="109" spans="2:3" s="214" customFormat="1" x14ac:dyDescent="0.25">
      <c r="B109" s="216"/>
      <c r="C109" s="217"/>
    </row>
    <row r="110" spans="2:3" s="214" customFormat="1" x14ac:dyDescent="0.25">
      <c r="B110" s="216"/>
      <c r="C110" s="217"/>
    </row>
    <row r="111" spans="2:3" s="214" customFormat="1" x14ac:dyDescent="0.25">
      <c r="B111" s="216"/>
      <c r="C111" s="217"/>
    </row>
    <row r="112" spans="2:3" s="214" customFormat="1" x14ac:dyDescent="0.25">
      <c r="B112" s="216"/>
      <c r="C112" s="217"/>
    </row>
    <row r="113" spans="2:3" s="214" customFormat="1" x14ac:dyDescent="0.25">
      <c r="B113" s="216"/>
      <c r="C113" s="217"/>
    </row>
    <row r="114" spans="2:3" s="214" customFormat="1" x14ac:dyDescent="0.25">
      <c r="B114" s="216"/>
      <c r="C114" s="217"/>
    </row>
    <row r="115" spans="2:3" s="214" customFormat="1" x14ac:dyDescent="0.25">
      <c r="B115" s="216"/>
      <c r="C115" s="217"/>
    </row>
    <row r="116" spans="2:3" s="214" customFormat="1" x14ac:dyDescent="0.25">
      <c r="B116" s="216"/>
      <c r="C116" s="217"/>
    </row>
    <row r="117" spans="2:3" s="214" customFormat="1" x14ac:dyDescent="0.25">
      <c r="B117" s="216"/>
      <c r="C117" s="217"/>
    </row>
    <row r="118" spans="2:3" s="214" customFormat="1" x14ac:dyDescent="0.25">
      <c r="B118" s="216"/>
      <c r="C118" s="217"/>
    </row>
    <row r="119" spans="2:3" s="214" customFormat="1" x14ac:dyDescent="0.25">
      <c r="B119" s="216"/>
      <c r="C119" s="217"/>
    </row>
    <row r="120" spans="2:3" s="214" customFormat="1" x14ac:dyDescent="0.25">
      <c r="B120" s="216"/>
      <c r="C120" s="217"/>
    </row>
    <row r="121" spans="2:3" s="214" customFormat="1" x14ac:dyDescent="0.25">
      <c r="B121" s="216"/>
      <c r="C121" s="217"/>
    </row>
    <row r="122" spans="2:3" s="214" customFormat="1" x14ac:dyDescent="0.25">
      <c r="B122" s="216"/>
      <c r="C122" s="217"/>
    </row>
    <row r="123" spans="2:3" s="214" customFormat="1" x14ac:dyDescent="0.25">
      <c r="B123" s="216"/>
      <c r="C123" s="217"/>
    </row>
    <row r="124" spans="2:3" s="214" customFormat="1" x14ac:dyDescent="0.25">
      <c r="B124" s="216"/>
      <c r="C124" s="217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.44366197183098594" header="0.31496062992125984" footer="0.31496062992125984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52" t="s">
        <v>92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s="147" customFormat="1" x14ac:dyDescent="0.25">
      <c r="B3" s="148"/>
      <c r="C3" s="252" t="s">
        <v>93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s="147" customFormat="1" x14ac:dyDescent="0.25">
      <c r="B4" s="148"/>
      <c r="C4" s="252" t="s">
        <v>94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s="147" customFormat="1" x14ac:dyDescent="0.25">
      <c r="B5" s="148"/>
      <c r="C5" s="252" t="s">
        <v>95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s="147" customFormat="1" x14ac:dyDescent="0.25">
      <c r="B6" s="148"/>
      <c r="C6" s="252" t="s">
        <v>96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s="147" customFormat="1" x14ac:dyDescent="0.25">
      <c r="A7" s="149"/>
      <c r="B7" s="149"/>
      <c r="C7" s="252" t="str">
        <f>CE!C7</f>
        <v>FECHA DE ACTUALIZACIÓN: 19 - MAYO - 2022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s="147" customFormat="1" x14ac:dyDescent="0.25">
      <c r="A8" s="150"/>
      <c r="B8" s="150"/>
      <c r="C8" s="252" t="str">
        <f>CE!C8</f>
        <v>CORRESPONDE AL MES DE: ABRIL 2022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7" s="147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17" x14ac:dyDescent="0.25">
      <c r="A10" s="291" t="str">
        <f>CE!$A$10</f>
        <v>Numero y Nombre de funcionarios, servidores públicos, empleados y asesores que laboran en el Sujeto Obligado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</row>
    <row r="11" spans="1:17" ht="15.75" thickBot="1" x14ac:dyDescent="0.3">
      <c r="A11" s="297" t="s">
        <v>70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</row>
    <row r="12" spans="1:17" ht="15" customHeight="1" x14ac:dyDescent="0.25">
      <c r="A12" s="274" t="s">
        <v>1</v>
      </c>
      <c r="B12" s="276" t="s">
        <v>2</v>
      </c>
      <c r="C12" s="276" t="s">
        <v>3</v>
      </c>
      <c r="D12" s="276" t="s">
        <v>4</v>
      </c>
      <c r="E12" s="276" t="s">
        <v>44</v>
      </c>
      <c r="F12" s="276"/>
      <c r="G12" s="276"/>
      <c r="H12" s="276"/>
      <c r="I12" s="276" t="s">
        <v>63</v>
      </c>
      <c r="J12" s="282" t="s">
        <v>52</v>
      </c>
      <c r="K12" s="282" t="s">
        <v>45</v>
      </c>
      <c r="L12" s="282" t="s">
        <v>46</v>
      </c>
      <c r="M12" s="276" t="s">
        <v>11</v>
      </c>
      <c r="N12" s="271" t="s">
        <v>64</v>
      </c>
      <c r="O12" s="271" t="s">
        <v>65</v>
      </c>
      <c r="P12" s="271" t="s">
        <v>66</v>
      </c>
      <c r="Q12" s="299" t="s">
        <v>74</v>
      </c>
    </row>
    <row r="13" spans="1:17" x14ac:dyDescent="0.25">
      <c r="A13" s="275"/>
      <c r="B13" s="277"/>
      <c r="C13" s="277"/>
      <c r="D13" s="277"/>
      <c r="E13" s="181" t="s">
        <v>5</v>
      </c>
      <c r="F13" s="181" t="s">
        <v>6</v>
      </c>
      <c r="G13" s="181" t="s">
        <v>7</v>
      </c>
      <c r="H13" s="181" t="s">
        <v>39</v>
      </c>
      <c r="I13" s="277"/>
      <c r="J13" s="283"/>
      <c r="K13" s="283"/>
      <c r="L13" s="283"/>
      <c r="M13" s="277"/>
      <c r="N13" s="272"/>
      <c r="O13" s="272"/>
      <c r="P13" s="272"/>
      <c r="Q13" s="300"/>
    </row>
    <row r="14" spans="1:17" ht="15.75" thickBot="1" x14ac:dyDescent="0.3">
      <c r="A14" s="298"/>
      <c r="B14" s="294"/>
      <c r="C14" s="294"/>
      <c r="D14" s="294"/>
      <c r="E14" s="184" t="s">
        <v>12</v>
      </c>
      <c r="F14" s="184" t="s">
        <v>13</v>
      </c>
      <c r="G14" s="184" t="s">
        <v>14</v>
      </c>
      <c r="H14" s="184" t="s">
        <v>40</v>
      </c>
      <c r="I14" s="294"/>
      <c r="J14" s="293"/>
      <c r="K14" s="293"/>
      <c r="L14" s="293"/>
      <c r="M14" s="294"/>
      <c r="N14" s="295"/>
      <c r="O14" s="295"/>
      <c r="P14" s="295"/>
      <c r="Q14" s="301"/>
    </row>
    <row r="15" spans="1:17" ht="51" customHeight="1" x14ac:dyDescent="0.25">
      <c r="A15" s="182" t="s">
        <v>19</v>
      </c>
      <c r="B15" s="113" t="s">
        <v>140</v>
      </c>
      <c r="C15" s="135" t="s">
        <v>141</v>
      </c>
      <c r="D15" s="132">
        <v>3075.1</v>
      </c>
      <c r="E15" s="110">
        <f>+D15*4.83/100</f>
        <v>148.52733000000001</v>
      </c>
      <c r="F15" s="110">
        <v>437.07</v>
      </c>
      <c r="G15" s="110">
        <f>(D15*24*0.05%)+(D15*24*0.05%*12%)</f>
        <v>41.329343999999992</v>
      </c>
      <c r="H15" s="110">
        <v>0</v>
      </c>
      <c r="I15" s="132">
        <v>0</v>
      </c>
      <c r="J15" s="132">
        <v>0</v>
      </c>
      <c r="K15" s="111">
        <f t="shared" ref="K15" si="0">+D15-I15+J15</f>
        <v>3075.1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292" t="s">
        <v>77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2" t="s">
        <v>76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3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6" t="str">
        <f>'[1]RENGLON 011'!$D$26</f>
        <v>(Base legal Decreto 57-2008, artículo 10 numeral 4) INFORMACIÓN PÚBLICA DE OFICIO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80" zoomScaleNormal="80" zoomScaleSheetLayoutView="100" zoomScalePageLayoutView="69" workbookViewId="0">
      <selection activeCell="I39" sqref="I39:I4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47" customFormat="1" x14ac:dyDescent="0.25">
      <c r="B1" s="148"/>
    </row>
    <row r="2" spans="1:17" s="147" customFormat="1" x14ac:dyDescent="0.25">
      <c r="B2" s="148"/>
      <c r="C2" s="252" t="s">
        <v>92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s="147" customFormat="1" x14ac:dyDescent="0.25">
      <c r="B3" s="148"/>
      <c r="C3" s="252" t="s">
        <v>93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s="147" customFormat="1" x14ac:dyDescent="0.25">
      <c r="B4" s="148"/>
      <c r="C4" s="252" t="s">
        <v>94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s="147" customFormat="1" x14ac:dyDescent="0.25">
      <c r="B5" s="148"/>
      <c r="C5" s="252" t="s">
        <v>95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s="147" customFormat="1" x14ac:dyDescent="0.25">
      <c r="B6" s="148"/>
      <c r="C6" s="252" t="s">
        <v>96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s="147" customFormat="1" x14ac:dyDescent="0.25">
      <c r="A7" s="149"/>
      <c r="B7" s="149"/>
      <c r="C7" s="252" t="str">
        <f>CE!C7</f>
        <v>FECHA DE ACTUALIZACIÓN: 19 - MAYO - 2022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</row>
    <row r="8" spans="1:17" s="147" customFormat="1" x14ac:dyDescent="0.25">
      <c r="A8" s="150"/>
      <c r="B8" s="150"/>
      <c r="C8" s="252" t="str">
        <f>CE!C8</f>
        <v>CORRESPONDE AL MES DE: ABRIL 2022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7" s="147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17" x14ac:dyDescent="0.25">
      <c r="A10" s="291" t="str">
        <f>CE!$A$10</f>
        <v>Numero y Nombre de funcionarios, servidores públicos, empleados y asesores que laboran en el Sujeto Obligado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</row>
    <row r="11" spans="1:17" ht="15.75" thickBot="1" x14ac:dyDescent="0.3">
      <c r="A11" s="297" t="s">
        <v>70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</row>
    <row r="12" spans="1:17" ht="15" customHeight="1" x14ac:dyDescent="0.25">
      <c r="A12" s="274" t="s">
        <v>1</v>
      </c>
      <c r="B12" s="276" t="s">
        <v>2</v>
      </c>
      <c r="C12" s="276" t="s">
        <v>3</v>
      </c>
      <c r="D12" s="276" t="s">
        <v>4</v>
      </c>
      <c r="E12" s="276" t="s">
        <v>44</v>
      </c>
      <c r="F12" s="276"/>
      <c r="G12" s="276"/>
      <c r="H12" s="276"/>
      <c r="I12" s="276" t="s">
        <v>63</v>
      </c>
      <c r="J12" s="282" t="s">
        <v>52</v>
      </c>
      <c r="K12" s="282" t="s">
        <v>45</v>
      </c>
      <c r="L12" s="282" t="s">
        <v>46</v>
      </c>
      <c r="M12" s="276" t="s">
        <v>11</v>
      </c>
      <c r="N12" s="271" t="s">
        <v>64</v>
      </c>
      <c r="O12" s="271" t="s">
        <v>65</v>
      </c>
      <c r="P12" s="271" t="s">
        <v>66</v>
      </c>
      <c r="Q12" s="299" t="s">
        <v>74</v>
      </c>
    </row>
    <row r="13" spans="1:17" x14ac:dyDescent="0.25">
      <c r="A13" s="275"/>
      <c r="B13" s="277"/>
      <c r="C13" s="277"/>
      <c r="D13" s="277"/>
      <c r="E13" s="194" t="s">
        <v>5</v>
      </c>
      <c r="F13" s="194" t="s">
        <v>6</v>
      </c>
      <c r="G13" s="194" t="s">
        <v>7</v>
      </c>
      <c r="H13" s="194" t="s">
        <v>39</v>
      </c>
      <c r="I13" s="277"/>
      <c r="J13" s="283"/>
      <c r="K13" s="283"/>
      <c r="L13" s="283"/>
      <c r="M13" s="277"/>
      <c r="N13" s="272"/>
      <c r="O13" s="272"/>
      <c r="P13" s="272"/>
      <c r="Q13" s="300"/>
    </row>
    <row r="14" spans="1:17" ht="15.75" thickBot="1" x14ac:dyDescent="0.3">
      <c r="A14" s="298"/>
      <c r="B14" s="294"/>
      <c r="C14" s="294"/>
      <c r="D14" s="294"/>
      <c r="E14" s="195" t="s">
        <v>12</v>
      </c>
      <c r="F14" s="195" t="s">
        <v>13</v>
      </c>
      <c r="G14" s="195" t="s">
        <v>14</v>
      </c>
      <c r="H14" s="195" t="s">
        <v>40</v>
      </c>
      <c r="I14" s="294"/>
      <c r="J14" s="293"/>
      <c r="K14" s="293"/>
      <c r="L14" s="293"/>
      <c r="M14" s="294"/>
      <c r="N14" s="295"/>
      <c r="O14" s="295"/>
      <c r="P14" s="295"/>
      <c r="Q14" s="301"/>
    </row>
    <row r="15" spans="1:17" ht="51" customHeight="1" x14ac:dyDescent="0.25">
      <c r="A15" s="182" t="s">
        <v>18</v>
      </c>
      <c r="B15" s="113" t="s">
        <v>102</v>
      </c>
      <c r="C15" s="135" t="s">
        <v>112</v>
      </c>
      <c r="D15" s="139">
        <v>4000</v>
      </c>
      <c r="E15" s="140">
        <f>+D15*4.83/100</f>
        <v>193.2</v>
      </c>
      <c r="F15" s="140">
        <v>437.07</v>
      </c>
      <c r="G15" s="140">
        <f>(D15*24*0.05%)+(D15*24*0.05%*12%)</f>
        <v>53.76</v>
      </c>
      <c r="H15" s="140">
        <v>0</v>
      </c>
      <c r="I15" s="139">
        <v>193.2</v>
      </c>
      <c r="J15" s="139">
        <v>250</v>
      </c>
      <c r="K15" s="141">
        <f t="shared" ref="K15" si="0">+D15-I15+J15</f>
        <v>4056.8</v>
      </c>
      <c r="L15" s="133">
        <v>7144</v>
      </c>
      <c r="M15" s="134"/>
      <c r="N15" s="143">
        <v>0</v>
      </c>
      <c r="O15" s="143">
        <v>0</v>
      </c>
      <c r="P15" s="143">
        <v>0</v>
      </c>
      <c r="Q15" s="143">
        <v>0</v>
      </c>
    </row>
    <row r="16" spans="1:17" x14ac:dyDescent="0.25">
      <c r="A16" s="292" t="s">
        <v>77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</row>
    <row r="17" spans="1:17" x14ac:dyDescent="0.25">
      <c r="A17" s="131"/>
      <c r="C17" s="131"/>
      <c r="D17" s="131"/>
      <c r="E17" s="131"/>
      <c r="F17" s="131"/>
      <c r="G17" s="131"/>
      <c r="H17" s="131"/>
      <c r="I17" s="131"/>
      <c r="J17" s="131"/>
      <c r="K17" s="131"/>
      <c r="L17" s="87"/>
    </row>
    <row r="18" spans="1:17" ht="15" customHeight="1" x14ac:dyDescent="0.25">
      <c r="A18" s="131"/>
      <c r="B18" s="302" t="s">
        <v>131</v>
      </c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7" x14ac:dyDescent="0.25">
      <c r="A19" s="131"/>
      <c r="B19" s="303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7" x14ac:dyDescent="0.25">
      <c r="A20" s="131"/>
      <c r="B20" s="131"/>
      <c r="C20" s="131"/>
      <c r="D20" s="296" t="str">
        <f>'[1]RENGLON 011'!$D$26</f>
        <v>(Base legal Decreto 57-2008, artículo 10 numeral 4) INFORMACIÓN PÚBLICA DE OFICIO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</row>
    <row r="21" spans="1:17" x14ac:dyDescent="0.25">
      <c r="A21" s="131"/>
      <c r="B21" s="131"/>
      <c r="C21" s="131"/>
      <c r="E21" s="131"/>
      <c r="F21" s="131"/>
      <c r="G21" s="131"/>
      <c r="H21" s="131"/>
      <c r="I21" s="131"/>
      <c r="J21" s="131"/>
      <c r="K21" s="131"/>
    </row>
  </sheetData>
  <mergeCells count="27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</mergeCells>
  <printOptions horizontalCentered="1"/>
  <pageMargins left="0.70866141732283472" right="0.51181102362204722" top="0" bottom="0.70652173913043481" header="0.31496062992125984" footer="0.31496062992125984"/>
  <pageSetup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opLeftCell="A16" zoomScaleNormal="100" zoomScaleSheetLayoutView="110" workbookViewId="0">
      <selection activeCell="I28" sqref="I28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2" t="s">
        <v>92</v>
      </c>
      <c r="D2" s="252"/>
      <c r="E2" s="252"/>
      <c r="F2" s="252"/>
      <c r="G2" s="252"/>
      <c r="H2" s="252"/>
    </row>
    <row r="3" spans="1:8" s="147" customFormat="1" ht="15" x14ac:dyDescent="0.25">
      <c r="B3" s="148"/>
      <c r="C3" s="252" t="s">
        <v>93</v>
      </c>
      <c r="D3" s="252"/>
      <c r="E3" s="252"/>
      <c r="F3" s="252"/>
      <c r="G3" s="252"/>
      <c r="H3" s="252"/>
    </row>
    <row r="4" spans="1:8" s="147" customFormat="1" ht="15" x14ac:dyDescent="0.25">
      <c r="B4" s="148"/>
      <c r="C4" s="252" t="s">
        <v>94</v>
      </c>
      <c r="D4" s="252"/>
      <c r="E4" s="252"/>
      <c r="F4" s="252"/>
      <c r="G4" s="252"/>
      <c r="H4" s="252"/>
    </row>
    <row r="5" spans="1:8" s="147" customFormat="1" ht="15" x14ac:dyDescent="0.25">
      <c r="B5" s="148"/>
      <c r="C5" s="252" t="s">
        <v>95</v>
      </c>
      <c r="D5" s="252"/>
      <c r="E5" s="252"/>
      <c r="F5" s="252"/>
      <c r="G5" s="252"/>
      <c r="H5" s="252"/>
    </row>
    <row r="6" spans="1:8" s="147" customFormat="1" ht="15" x14ac:dyDescent="0.25">
      <c r="B6" s="148"/>
      <c r="C6" s="252" t="s">
        <v>96</v>
      </c>
      <c r="D6" s="252"/>
      <c r="E6" s="252"/>
      <c r="F6" s="252"/>
      <c r="G6" s="252"/>
      <c r="H6" s="252"/>
    </row>
    <row r="7" spans="1:8" s="147" customFormat="1" ht="15" x14ac:dyDescent="0.25">
      <c r="A7" s="149"/>
      <c r="B7" s="149"/>
      <c r="C7" s="252" t="str">
        <f>CE!C7</f>
        <v>FECHA DE ACTUALIZACIÓN: 19 - MAYO - 2022</v>
      </c>
      <c r="D7" s="252"/>
      <c r="E7" s="252"/>
      <c r="F7" s="252"/>
      <c r="G7" s="252"/>
      <c r="H7" s="252"/>
    </row>
    <row r="8" spans="1:8" s="147" customFormat="1" ht="15" x14ac:dyDescent="0.25">
      <c r="A8" s="150"/>
      <c r="B8" s="150"/>
      <c r="C8" s="252" t="str">
        <f>CE!C8</f>
        <v>CORRESPONDE AL MES DE: ABRIL 2022</v>
      </c>
      <c r="D8" s="252"/>
      <c r="E8" s="252"/>
      <c r="F8" s="252"/>
      <c r="G8" s="252"/>
      <c r="H8" s="252"/>
    </row>
    <row r="9" spans="1:8" s="147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tr">
        <f>CE!$A$10</f>
        <v>Numero y Nombre de funcionarios, servidores públicos, empleados y asesores que laboran en el Sujeto Obligado</v>
      </c>
      <c r="B10" s="264"/>
      <c r="C10" s="264"/>
      <c r="D10" s="264"/>
      <c r="E10" s="264"/>
      <c r="F10" s="264"/>
      <c r="G10" s="264"/>
      <c r="H10" s="264"/>
    </row>
    <row r="11" spans="1:8" s="152" customFormat="1" ht="18.75" customHeight="1" thickBot="1" x14ac:dyDescent="0.25">
      <c r="A11" s="265" t="s">
        <v>70</v>
      </c>
      <c r="B11" s="265"/>
      <c r="C11" s="265"/>
      <c r="D11" s="265"/>
      <c r="E11" s="265"/>
      <c r="F11" s="265"/>
      <c r="G11" s="265"/>
      <c r="H11" s="265"/>
    </row>
    <row r="12" spans="1:8" s="153" customFormat="1" x14ac:dyDescent="0.25">
      <c r="A12" s="266" t="s">
        <v>1</v>
      </c>
      <c r="B12" s="246" t="s">
        <v>2</v>
      </c>
      <c r="C12" s="246" t="s">
        <v>123</v>
      </c>
      <c r="D12" s="248" t="s">
        <v>122</v>
      </c>
      <c r="E12" s="250" t="s">
        <v>64</v>
      </c>
      <c r="F12" s="244" t="s">
        <v>65</v>
      </c>
      <c r="G12" s="244" t="s">
        <v>66</v>
      </c>
      <c r="H12" s="255" t="s">
        <v>67</v>
      </c>
    </row>
    <row r="13" spans="1:8" s="153" customFormat="1" ht="13.5" thickBot="1" x14ac:dyDescent="0.3">
      <c r="A13" s="267"/>
      <c r="B13" s="247"/>
      <c r="C13" s="247"/>
      <c r="D13" s="249"/>
      <c r="E13" s="251"/>
      <c r="F13" s="245"/>
      <c r="G13" s="245"/>
      <c r="H13" s="256"/>
    </row>
    <row r="14" spans="1:8" s="153" customFormat="1" ht="36.75" customHeight="1" x14ac:dyDescent="0.25">
      <c r="A14" s="155">
        <v>1</v>
      </c>
      <c r="B14" s="218" t="s">
        <v>142</v>
      </c>
      <c r="C14" s="212" t="s">
        <v>135</v>
      </c>
      <c r="D14" s="213">
        <v>15000</v>
      </c>
      <c r="E14" s="175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76" t="s">
        <v>78</v>
      </c>
      <c r="C15" s="177" t="s">
        <v>79</v>
      </c>
      <c r="D15" s="173">
        <v>13100</v>
      </c>
      <c r="E15" s="174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76" t="s">
        <v>80</v>
      </c>
      <c r="C16" s="177" t="s">
        <v>69</v>
      </c>
      <c r="D16" s="173">
        <v>15000</v>
      </c>
      <c r="E16" s="174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76" t="s">
        <v>81</v>
      </c>
      <c r="C17" s="177" t="s">
        <v>82</v>
      </c>
      <c r="D17" s="173">
        <v>20000</v>
      </c>
      <c r="E17" s="174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x14ac:dyDescent="0.25">
      <c r="A18" s="157">
        <v>5</v>
      </c>
      <c r="B18" s="176" t="s">
        <v>83</v>
      </c>
      <c r="C18" s="177" t="s">
        <v>75</v>
      </c>
      <c r="D18" s="173">
        <v>15000</v>
      </c>
      <c r="E18" s="174">
        <v>0</v>
      </c>
      <c r="F18" s="166">
        <v>0</v>
      </c>
      <c r="G18" s="166">
        <v>0</v>
      </c>
      <c r="H18" s="167">
        <v>0</v>
      </c>
    </row>
    <row r="19" spans="1:8" s="153" customFormat="1" ht="36.75" customHeight="1" x14ac:dyDescent="0.25">
      <c r="A19" s="157">
        <v>6</v>
      </c>
      <c r="B19" s="176" t="s">
        <v>90</v>
      </c>
      <c r="C19" s="177" t="s">
        <v>121</v>
      </c>
      <c r="D19" s="173">
        <v>6000</v>
      </c>
      <c r="E19" s="174">
        <v>0</v>
      </c>
      <c r="F19" s="166">
        <v>0</v>
      </c>
      <c r="G19" s="166">
        <v>0</v>
      </c>
      <c r="H19" s="167">
        <v>0</v>
      </c>
    </row>
    <row r="20" spans="1:8" s="153" customFormat="1" ht="36.75" customHeight="1" x14ac:dyDescent="0.25">
      <c r="A20" s="157">
        <v>7</v>
      </c>
      <c r="B20" s="176" t="s">
        <v>118</v>
      </c>
      <c r="C20" s="201" t="s">
        <v>119</v>
      </c>
      <c r="D20" s="173">
        <v>5500</v>
      </c>
      <c r="E20" s="174">
        <v>0</v>
      </c>
      <c r="F20" s="166">
        <v>0</v>
      </c>
      <c r="G20" s="166">
        <v>0</v>
      </c>
      <c r="H20" s="167">
        <v>0</v>
      </c>
    </row>
    <row r="21" spans="1:8" s="153" customFormat="1" ht="36.75" customHeight="1" x14ac:dyDescent="0.25">
      <c r="A21" s="157">
        <v>8</v>
      </c>
      <c r="B21" s="176" t="s">
        <v>115</v>
      </c>
      <c r="C21" s="201" t="s">
        <v>120</v>
      </c>
      <c r="D21" s="173">
        <v>5500</v>
      </c>
      <c r="E21" s="174">
        <v>0</v>
      </c>
      <c r="F21" s="166">
        <v>0</v>
      </c>
      <c r="G21" s="166">
        <v>0</v>
      </c>
      <c r="H21" s="167">
        <v>0</v>
      </c>
    </row>
    <row r="22" spans="1:8" s="153" customFormat="1" ht="36.75" customHeight="1" x14ac:dyDescent="0.25">
      <c r="A22" s="157">
        <v>9</v>
      </c>
      <c r="B22" s="176" t="s">
        <v>113</v>
      </c>
      <c r="C22" s="199" t="s">
        <v>114</v>
      </c>
      <c r="D22" s="173">
        <v>2500</v>
      </c>
      <c r="E22" s="174">
        <v>0</v>
      </c>
      <c r="F22" s="196">
        <v>0</v>
      </c>
      <c r="G22" s="196">
        <v>0</v>
      </c>
      <c r="H22" s="197">
        <v>0</v>
      </c>
    </row>
    <row r="23" spans="1:8" s="153" customFormat="1" ht="36.75" customHeight="1" x14ac:dyDescent="0.25">
      <c r="A23" s="157">
        <v>10</v>
      </c>
      <c r="B23" s="176" t="s">
        <v>136</v>
      </c>
      <c r="C23" s="199" t="s">
        <v>137</v>
      </c>
      <c r="D23" s="173">
        <v>2727.27</v>
      </c>
      <c r="E23" s="174">
        <v>0</v>
      </c>
      <c r="F23" s="196">
        <v>0</v>
      </c>
      <c r="G23" s="196">
        <v>0</v>
      </c>
      <c r="H23" s="197">
        <v>0</v>
      </c>
    </row>
    <row r="24" spans="1:8" s="153" customFormat="1" ht="36.75" hidden="1" customHeight="1" x14ac:dyDescent="0.25">
      <c r="A24" s="157"/>
      <c r="B24" s="203"/>
      <c r="C24" s="204"/>
      <c r="D24" s="205"/>
      <c r="E24" s="206"/>
      <c r="F24" s="207"/>
      <c r="G24" s="207"/>
      <c r="H24" s="208"/>
    </row>
    <row r="25" spans="1:8" s="153" customFormat="1" ht="36.75" hidden="1" customHeight="1" x14ac:dyDescent="0.25">
      <c r="A25" s="157"/>
      <c r="B25" s="176"/>
      <c r="C25" s="199"/>
      <c r="D25" s="173"/>
      <c r="E25" s="174"/>
      <c r="F25" s="196"/>
      <c r="G25" s="196"/>
      <c r="H25" s="197"/>
    </row>
    <row r="26" spans="1:8" s="153" customFormat="1" ht="36.75" hidden="1" customHeight="1" x14ac:dyDescent="0.25">
      <c r="A26" s="202"/>
      <c r="B26" s="203"/>
      <c r="C26" s="204"/>
      <c r="D26" s="205"/>
      <c r="E26" s="206"/>
      <c r="F26" s="207"/>
      <c r="G26" s="207"/>
      <c r="H26" s="208"/>
    </row>
    <row r="27" spans="1:8" s="153" customFormat="1" ht="36.75" customHeight="1" x14ac:dyDescent="0.25">
      <c r="A27" s="157">
        <v>11</v>
      </c>
      <c r="B27" s="176" t="s">
        <v>143</v>
      </c>
      <c r="C27" s="199" t="s">
        <v>144</v>
      </c>
      <c r="D27" s="173">
        <f>5000+5000</f>
        <v>10000</v>
      </c>
      <c r="E27" s="174">
        <v>0</v>
      </c>
      <c r="F27" s="196">
        <v>0</v>
      </c>
      <c r="G27" s="196">
        <v>0</v>
      </c>
      <c r="H27" s="197">
        <v>0</v>
      </c>
    </row>
    <row r="28" spans="1:8" s="153" customFormat="1" ht="36.75" customHeight="1" thickBot="1" x14ac:dyDescent="0.3">
      <c r="A28" s="198">
        <v>12</v>
      </c>
      <c r="B28" s="238" t="s">
        <v>150</v>
      </c>
      <c r="C28" s="200" t="s">
        <v>151</v>
      </c>
      <c r="D28" s="185">
        <v>6000</v>
      </c>
      <c r="E28" s="186">
        <v>0</v>
      </c>
      <c r="F28" s="187">
        <v>0</v>
      </c>
      <c r="G28" s="187">
        <v>0</v>
      </c>
      <c r="H28" s="188">
        <v>0</v>
      </c>
    </row>
    <row r="29" spans="1:8" x14ac:dyDescent="0.2">
      <c r="A29" s="172"/>
    </row>
    <row r="30" spans="1:8" ht="12.75" customHeight="1" x14ac:dyDescent="0.2">
      <c r="B30" s="304" t="s">
        <v>72</v>
      </c>
      <c r="C30" s="258"/>
    </row>
    <row r="31" spans="1:8" x14ac:dyDescent="0.2">
      <c r="B31" s="259"/>
      <c r="C31" s="260"/>
      <c r="D31" s="253" t="str">
        <f>'[1]RENGLON 021'!$D$19</f>
        <v>(Base legal Decreto 57-2008, artículo 10 numeral 4) INFORMACIÓN PÚBLICA DE OFICIO</v>
      </c>
      <c r="E31" s="254"/>
      <c r="F31" s="254"/>
      <c r="G31" s="254"/>
      <c r="H31" s="254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31:H31"/>
    <mergeCell ref="A9:H9"/>
    <mergeCell ref="A10:H10"/>
    <mergeCell ref="A11:H11"/>
    <mergeCell ref="B30:C31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7F63-A3C7-4A3F-B7DD-C650E3453923}">
  <dimension ref="A1:H21"/>
  <sheetViews>
    <sheetView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2" t="s">
        <v>92</v>
      </c>
      <c r="D2" s="252"/>
      <c r="E2" s="252"/>
      <c r="F2" s="252"/>
      <c r="G2" s="252"/>
      <c r="H2" s="252"/>
    </row>
    <row r="3" spans="1:8" s="147" customFormat="1" ht="15" x14ac:dyDescent="0.25">
      <c r="B3" s="148"/>
      <c r="C3" s="252" t="s">
        <v>93</v>
      </c>
      <c r="D3" s="252"/>
      <c r="E3" s="252"/>
      <c r="F3" s="252"/>
      <c r="G3" s="252"/>
      <c r="H3" s="252"/>
    </row>
    <row r="4" spans="1:8" s="147" customFormat="1" ht="15" x14ac:dyDescent="0.25">
      <c r="B4" s="148"/>
      <c r="C4" s="252" t="s">
        <v>94</v>
      </c>
      <c r="D4" s="252"/>
      <c r="E4" s="252"/>
      <c r="F4" s="252"/>
      <c r="G4" s="252"/>
      <c r="H4" s="252"/>
    </row>
    <row r="5" spans="1:8" s="147" customFormat="1" ht="15" x14ac:dyDescent="0.25">
      <c r="B5" s="148"/>
      <c r="C5" s="252" t="s">
        <v>95</v>
      </c>
      <c r="D5" s="252"/>
      <c r="E5" s="252"/>
      <c r="F5" s="252"/>
      <c r="G5" s="252"/>
      <c r="H5" s="252"/>
    </row>
    <row r="6" spans="1:8" s="147" customFormat="1" ht="15" x14ac:dyDescent="0.25">
      <c r="B6" s="148"/>
      <c r="C6" s="252" t="s">
        <v>96</v>
      </c>
      <c r="D6" s="252"/>
      <c r="E6" s="252"/>
      <c r="F6" s="252"/>
      <c r="G6" s="252"/>
      <c r="H6" s="252"/>
    </row>
    <row r="7" spans="1:8" s="147" customFormat="1" ht="15" x14ac:dyDescent="0.25">
      <c r="A7" s="149"/>
      <c r="B7" s="149"/>
      <c r="C7" s="252" t="str">
        <f>CE!C7</f>
        <v>FECHA DE ACTUALIZACIÓN: 19 - MAYO - 2022</v>
      </c>
      <c r="D7" s="252"/>
      <c r="E7" s="252"/>
      <c r="F7" s="252"/>
      <c r="G7" s="252"/>
      <c r="H7" s="252"/>
    </row>
    <row r="8" spans="1:8" s="147" customFormat="1" ht="15" x14ac:dyDescent="0.25">
      <c r="A8" s="150"/>
      <c r="B8" s="150"/>
      <c r="C8" s="252" t="str">
        <f>CE!C8</f>
        <v>CORRESPONDE AL MES DE: ABRIL 2022</v>
      </c>
      <c r="D8" s="252"/>
      <c r="E8" s="252"/>
      <c r="F8" s="252"/>
      <c r="G8" s="252"/>
      <c r="H8" s="252"/>
    </row>
    <row r="9" spans="1:8" s="147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">
        <v>116</v>
      </c>
      <c r="B10" s="264"/>
      <c r="C10" s="264"/>
      <c r="D10" s="264"/>
      <c r="E10" s="264"/>
      <c r="F10" s="264"/>
      <c r="G10" s="264"/>
      <c r="H10" s="264"/>
    </row>
    <row r="11" spans="1:8" s="152" customFormat="1" ht="18.75" customHeight="1" thickBot="1" x14ac:dyDescent="0.25">
      <c r="A11" s="265" t="s">
        <v>70</v>
      </c>
      <c r="B11" s="265"/>
      <c r="C11" s="265"/>
      <c r="D11" s="265"/>
      <c r="E11" s="265"/>
      <c r="F11" s="265"/>
      <c r="G11" s="265"/>
      <c r="H11" s="265"/>
    </row>
    <row r="12" spans="1:8" s="153" customFormat="1" x14ac:dyDescent="0.25">
      <c r="A12" s="266" t="s">
        <v>1</v>
      </c>
      <c r="B12" s="246" t="s">
        <v>2</v>
      </c>
      <c r="C12" s="246" t="s">
        <v>123</v>
      </c>
      <c r="D12" s="248" t="s">
        <v>122</v>
      </c>
      <c r="E12" s="250" t="s">
        <v>64</v>
      </c>
      <c r="F12" s="244" t="s">
        <v>65</v>
      </c>
      <c r="G12" s="244" t="s">
        <v>66</v>
      </c>
      <c r="H12" s="255" t="s">
        <v>67</v>
      </c>
    </row>
    <row r="13" spans="1:8" s="153" customFormat="1" ht="13.5" thickBot="1" x14ac:dyDescent="0.3">
      <c r="A13" s="267"/>
      <c r="B13" s="247"/>
      <c r="C13" s="247"/>
      <c r="D13" s="249"/>
      <c r="E13" s="251"/>
      <c r="F13" s="245"/>
      <c r="G13" s="245"/>
      <c r="H13" s="256"/>
    </row>
    <row r="14" spans="1:8" s="153" customFormat="1" ht="36.75" customHeight="1" x14ac:dyDescent="0.25">
      <c r="A14" s="155">
        <v>1</v>
      </c>
      <c r="B14" s="191" t="s">
        <v>124</v>
      </c>
      <c r="C14" s="156" t="s">
        <v>125</v>
      </c>
      <c r="D14" s="159">
        <v>8000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61" t="s">
        <v>89</v>
      </c>
      <c r="B17" s="261"/>
      <c r="C17" s="261"/>
    </row>
    <row r="18" spans="1:8" x14ac:dyDescent="0.2">
      <c r="A18" s="209"/>
      <c r="B18" s="209"/>
      <c r="C18" s="209"/>
    </row>
    <row r="19" spans="1:8" x14ac:dyDescent="0.2">
      <c r="A19" s="262"/>
      <c r="B19" s="262"/>
      <c r="C19" s="262"/>
    </row>
    <row r="20" spans="1:8" x14ac:dyDescent="0.2">
      <c r="B20" s="257" t="s">
        <v>126</v>
      </c>
      <c r="C20" s="258"/>
    </row>
    <row r="21" spans="1:8" ht="12.75" customHeight="1" x14ac:dyDescent="0.2">
      <c r="B21" s="259"/>
      <c r="C21" s="260"/>
      <c r="D21" s="253" t="s">
        <v>97</v>
      </c>
      <c r="E21" s="254"/>
      <c r="F21" s="254"/>
      <c r="G21" s="254"/>
      <c r="H21" s="254"/>
    </row>
  </sheetData>
  <mergeCells count="22">
    <mergeCell ref="C7:H7"/>
    <mergeCell ref="C2:H2"/>
    <mergeCell ref="C3:H3"/>
    <mergeCell ref="C4:H4"/>
    <mergeCell ref="C5:H5"/>
    <mergeCell ref="C6:H6"/>
    <mergeCell ref="A17:C17"/>
    <mergeCell ref="A19:C19"/>
    <mergeCell ref="B20:C21"/>
    <mergeCell ref="D21:H21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B8EF-2C64-4AB7-961C-330C93CAA8F7}">
  <dimension ref="A1:H21"/>
  <sheetViews>
    <sheetView zoomScaleNormal="100" zoomScaleSheetLayoutView="110" workbookViewId="0">
      <selection activeCell="D15" sqref="D15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2" t="s">
        <v>92</v>
      </c>
      <c r="D2" s="252"/>
      <c r="E2" s="252"/>
      <c r="F2" s="252"/>
      <c r="G2" s="252"/>
      <c r="H2" s="252"/>
    </row>
    <row r="3" spans="1:8" s="147" customFormat="1" ht="15" x14ac:dyDescent="0.25">
      <c r="B3" s="148"/>
      <c r="C3" s="252" t="s">
        <v>93</v>
      </c>
      <c r="D3" s="252"/>
      <c r="E3" s="252"/>
      <c r="F3" s="252"/>
      <c r="G3" s="252"/>
      <c r="H3" s="252"/>
    </row>
    <row r="4" spans="1:8" s="147" customFormat="1" ht="15" x14ac:dyDescent="0.25">
      <c r="B4" s="148"/>
      <c r="C4" s="252" t="s">
        <v>94</v>
      </c>
      <c r="D4" s="252"/>
      <c r="E4" s="252"/>
      <c r="F4" s="252"/>
      <c r="G4" s="252"/>
      <c r="H4" s="252"/>
    </row>
    <row r="5" spans="1:8" s="147" customFormat="1" ht="15" x14ac:dyDescent="0.25">
      <c r="B5" s="148"/>
      <c r="C5" s="252" t="s">
        <v>95</v>
      </c>
      <c r="D5" s="252"/>
      <c r="E5" s="252"/>
      <c r="F5" s="252"/>
      <c r="G5" s="252"/>
      <c r="H5" s="252"/>
    </row>
    <row r="6" spans="1:8" s="147" customFormat="1" ht="15" x14ac:dyDescent="0.25">
      <c r="B6" s="148"/>
      <c r="C6" s="252" t="s">
        <v>96</v>
      </c>
      <c r="D6" s="252"/>
      <c r="E6" s="252"/>
      <c r="F6" s="252"/>
      <c r="G6" s="252"/>
      <c r="H6" s="252"/>
    </row>
    <row r="7" spans="1:8" s="147" customFormat="1" ht="15" x14ac:dyDescent="0.25">
      <c r="A7" s="149"/>
      <c r="B7" s="149"/>
      <c r="C7" s="252" t="str">
        <f>CE!C7</f>
        <v>FECHA DE ACTUALIZACIÓN: 19 - MAYO - 2022</v>
      </c>
      <c r="D7" s="252"/>
      <c r="E7" s="252"/>
      <c r="F7" s="252"/>
      <c r="G7" s="252"/>
      <c r="H7" s="252"/>
    </row>
    <row r="8" spans="1:8" s="147" customFormat="1" ht="15" x14ac:dyDescent="0.25">
      <c r="A8" s="150"/>
      <c r="B8" s="150"/>
      <c r="C8" s="252" t="str">
        <f>CE!C8</f>
        <v>CORRESPONDE AL MES DE: ABRIL 2022</v>
      </c>
      <c r="D8" s="252"/>
      <c r="E8" s="252"/>
      <c r="F8" s="252"/>
      <c r="G8" s="252"/>
      <c r="H8" s="252"/>
    </row>
    <row r="9" spans="1:8" s="147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">
        <v>116</v>
      </c>
      <c r="B10" s="264"/>
      <c r="C10" s="264"/>
      <c r="D10" s="264"/>
      <c r="E10" s="264"/>
      <c r="F10" s="264"/>
      <c r="G10" s="264"/>
      <c r="H10" s="264"/>
    </row>
    <row r="11" spans="1:8" s="152" customFormat="1" ht="18.75" customHeight="1" thickBot="1" x14ac:dyDescent="0.25">
      <c r="A11" s="265" t="s">
        <v>70</v>
      </c>
      <c r="B11" s="265"/>
      <c r="C11" s="265"/>
      <c r="D11" s="265"/>
      <c r="E11" s="265"/>
      <c r="F11" s="265"/>
      <c r="G11" s="265"/>
      <c r="H11" s="265"/>
    </row>
    <row r="12" spans="1:8" s="153" customFormat="1" x14ac:dyDescent="0.25">
      <c r="A12" s="266" t="s">
        <v>1</v>
      </c>
      <c r="B12" s="246" t="s">
        <v>2</v>
      </c>
      <c r="C12" s="246" t="s">
        <v>123</v>
      </c>
      <c r="D12" s="248" t="s">
        <v>122</v>
      </c>
      <c r="E12" s="250" t="s">
        <v>64</v>
      </c>
      <c r="F12" s="244" t="s">
        <v>65</v>
      </c>
      <c r="G12" s="244" t="s">
        <v>66</v>
      </c>
      <c r="H12" s="255" t="s">
        <v>67</v>
      </c>
    </row>
    <row r="13" spans="1:8" s="153" customFormat="1" ht="13.5" thickBot="1" x14ac:dyDescent="0.3">
      <c r="A13" s="267"/>
      <c r="B13" s="247"/>
      <c r="C13" s="247"/>
      <c r="D13" s="249"/>
      <c r="E13" s="251"/>
      <c r="F13" s="245"/>
      <c r="G13" s="245"/>
      <c r="H13" s="256"/>
    </row>
    <row r="14" spans="1:8" s="153" customFormat="1" ht="36.75" customHeight="1" x14ac:dyDescent="0.25">
      <c r="A14" s="155">
        <v>1</v>
      </c>
      <c r="B14" s="191" t="s">
        <v>147</v>
      </c>
      <c r="C14" s="156" t="s">
        <v>148</v>
      </c>
      <c r="D14" s="159">
        <v>5000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/>
      <c r="C15" s="154"/>
      <c r="D15" s="160"/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thickBot="1" x14ac:dyDescent="0.3">
      <c r="A16" s="157">
        <v>3</v>
      </c>
      <c r="B16" s="190"/>
      <c r="C16" s="158"/>
      <c r="D16" s="161"/>
      <c r="E16" s="168">
        <v>0</v>
      </c>
      <c r="F16" s="169">
        <v>0</v>
      </c>
      <c r="G16" s="169">
        <v>0</v>
      </c>
      <c r="H16" s="170">
        <v>0</v>
      </c>
    </row>
    <row r="17" spans="1:8" x14ac:dyDescent="0.2">
      <c r="A17" s="261" t="s">
        <v>89</v>
      </c>
      <c r="B17" s="261"/>
      <c r="C17" s="261"/>
    </row>
    <row r="18" spans="1:8" x14ac:dyDescent="0.2">
      <c r="A18" s="219"/>
      <c r="B18" s="219"/>
      <c r="C18" s="219"/>
    </row>
    <row r="19" spans="1:8" x14ac:dyDescent="0.2">
      <c r="A19" s="262"/>
      <c r="B19" s="262"/>
      <c r="C19" s="262"/>
    </row>
    <row r="20" spans="1:8" x14ac:dyDescent="0.2">
      <c r="B20" s="305" t="s">
        <v>149</v>
      </c>
      <c r="C20" s="306"/>
    </row>
    <row r="21" spans="1:8" ht="12.75" customHeight="1" x14ac:dyDescent="0.2">
      <c r="B21" s="307"/>
      <c r="C21" s="308"/>
      <c r="D21" s="253" t="s">
        <v>97</v>
      </c>
      <c r="E21" s="254"/>
      <c r="F21" s="254"/>
      <c r="G21" s="254"/>
      <c r="H21" s="254"/>
    </row>
  </sheetData>
  <mergeCells count="22">
    <mergeCell ref="C7:H7"/>
    <mergeCell ref="C2:H2"/>
    <mergeCell ref="C3:H3"/>
    <mergeCell ref="C4:H4"/>
    <mergeCell ref="C5:H5"/>
    <mergeCell ref="C6:H6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A17:C17"/>
    <mergeCell ref="A19:C19"/>
    <mergeCell ref="B20:C21"/>
    <mergeCell ref="D21:H21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35-9250-4DAD-BD13-66E2B8CE4526}">
  <dimension ref="A1:H23"/>
  <sheetViews>
    <sheetView zoomScaleNormal="100" zoomScaleSheetLayoutView="110" workbookViewId="0">
      <selection activeCell="G14" sqref="G14"/>
    </sheetView>
  </sheetViews>
  <sheetFormatPr baseColWidth="10" defaultRowHeight="12.75" x14ac:dyDescent="0.2"/>
  <cols>
    <col min="1" max="1" width="4.85546875" style="151" customWidth="1"/>
    <col min="2" max="2" width="32.85546875" style="151" customWidth="1"/>
    <col min="3" max="3" width="25.85546875" style="151" customWidth="1"/>
    <col min="4" max="4" width="25" style="151" customWidth="1"/>
    <col min="5" max="9" width="14.42578125" style="151" customWidth="1"/>
    <col min="10" max="16384" width="11.42578125" style="151"/>
  </cols>
  <sheetData>
    <row r="1" spans="1:8" s="147" customFormat="1" ht="15" x14ac:dyDescent="0.25">
      <c r="B1" s="148"/>
    </row>
    <row r="2" spans="1:8" s="147" customFormat="1" ht="15" x14ac:dyDescent="0.25">
      <c r="B2" s="148"/>
      <c r="C2" s="252" t="s">
        <v>92</v>
      </c>
      <c r="D2" s="252"/>
      <c r="E2" s="252"/>
      <c r="F2" s="252"/>
      <c r="G2" s="252"/>
      <c r="H2" s="252"/>
    </row>
    <row r="3" spans="1:8" s="147" customFormat="1" ht="15" x14ac:dyDescent="0.25">
      <c r="B3" s="148"/>
      <c r="C3" s="252" t="s">
        <v>93</v>
      </c>
      <c r="D3" s="252"/>
      <c r="E3" s="252"/>
      <c r="F3" s="252"/>
      <c r="G3" s="252"/>
      <c r="H3" s="252"/>
    </row>
    <row r="4" spans="1:8" s="147" customFormat="1" ht="15" x14ac:dyDescent="0.25">
      <c r="B4" s="148"/>
      <c r="C4" s="252" t="s">
        <v>94</v>
      </c>
      <c r="D4" s="252"/>
      <c r="E4" s="252"/>
      <c r="F4" s="252"/>
      <c r="G4" s="252"/>
      <c r="H4" s="252"/>
    </row>
    <row r="5" spans="1:8" s="147" customFormat="1" ht="15" x14ac:dyDescent="0.25">
      <c r="B5" s="148"/>
      <c r="C5" s="252" t="s">
        <v>95</v>
      </c>
      <c r="D5" s="252"/>
      <c r="E5" s="252"/>
      <c r="F5" s="252"/>
      <c r="G5" s="252"/>
      <c r="H5" s="252"/>
    </row>
    <row r="6" spans="1:8" s="147" customFormat="1" ht="15" x14ac:dyDescent="0.25">
      <c r="B6" s="148"/>
      <c r="C6" s="252" t="s">
        <v>96</v>
      </c>
      <c r="D6" s="252"/>
      <c r="E6" s="252"/>
      <c r="F6" s="252"/>
      <c r="G6" s="252"/>
      <c r="H6" s="252"/>
    </row>
    <row r="7" spans="1:8" s="147" customFormat="1" ht="15" x14ac:dyDescent="0.25">
      <c r="A7" s="149"/>
      <c r="B7" s="149"/>
      <c r="C7" s="252" t="str">
        <f>CE!C7</f>
        <v>FECHA DE ACTUALIZACIÓN: 19 - MAYO - 2022</v>
      </c>
      <c r="D7" s="252"/>
      <c r="E7" s="252"/>
      <c r="F7" s="252"/>
      <c r="G7" s="252"/>
      <c r="H7" s="252"/>
    </row>
    <row r="8" spans="1:8" s="147" customFormat="1" ht="15" x14ac:dyDescent="0.25">
      <c r="A8" s="150"/>
      <c r="B8" s="150"/>
      <c r="C8" s="252" t="str">
        <f>CE!C8</f>
        <v>CORRESPONDE AL MES DE: ABRIL 2022</v>
      </c>
      <c r="D8" s="252"/>
      <c r="E8" s="252"/>
      <c r="F8" s="252"/>
      <c r="G8" s="252"/>
      <c r="H8" s="252"/>
    </row>
    <row r="9" spans="1:8" s="147" customFormat="1" ht="15" customHeight="1" x14ac:dyDescent="0.3">
      <c r="A9" s="263"/>
      <c r="B9" s="263"/>
      <c r="C9" s="263"/>
      <c r="D9" s="263"/>
      <c r="E9" s="263"/>
      <c r="F9" s="263"/>
      <c r="G9" s="263"/>
      <c r="H9" s="263"/>
    </row>
    <row r="10" spans="1:8" x14ac:dyDescent="0.2">
      <c r="A10" s="264" t="s">
        <v>116</v>
      </c>
      <c r="B10" s="264"/>
      <c r="C10" s="264"/>
      <c r="D10" s="264"/>
      <c r="E10" s="264"/>
      <c r="F10" s="264"/>
      <c r="G10" s="264"/>
      <c r="H10" s="264"/>
    </row>
    <row r="11" spans="1:8" s="152" customFormat="1" ht="18.75" customHeight="1" thickBot="1" x14ac:dyDescent="0.25">
      <c r="A11" s="265" t="s">
        <v>70</v>
      </c>
      <c r="B11" s="265"/>
      <c r="C11" s="265"/>
      <c r="D11" s="265"/>
      <c r="E11" s="265"/>
      <c r="F11" s="265"/>
      <c r="G11" s="265"/>
      <c r="H11" s="265"/>
    </row>
    <row r="12" spans="1:8" s="153" customFormat="1" x14ac:dyDescent="0.25">
      <c r="A12" s="266" t="s">
        <v>1</v>
      </c>
      <c r="B12" s="246" t="s">
        <v>2</v>
      </c>
      <c r="C12" s="246" t="s">
        <v>123</v>
      </c>
      <c r="D12" s="248" t="s">
        <v>122</v>
      </c>
      <c r="E12" s="250" t="s">
        <v>64</v>
      </c>
      <c r="F12" s="244" t="s">
        <v>65</v>
      </c>
      <c r="G12" s="244" t="s">
        <v>66</v>
      </c>
      <c r="H12" s="255" t="s">
        <v>67</v>
      </c>
    </row>
    <row r="13" spans="1:8" s="153" customFormat="1" ht="13.5" thickBot="1" x14ac:dyDescent="0.3">
      <c r="A13" s="267"/>
      <c r="B13" s="247"/>
      <c r="C13" s="247"/>
      <c r="D13" s="249"/>
      <c r="E13" s="251"/>
      <c r="F13" s="245"/>
      <c r="G13" s="245"/>
      <c r="H13" s="256"/>
    </row>
    <row r="14" spans="1:8" s="153" customFormat="1" ht="36.75" customHeight="1" x14ac:dyDescent="0.25">
      <c r="A14" s="155">
        <v>1</v>
      </c>
      <c r="B14" s="191" t="s">
        <v>127</v>
      </c>
      <c r="C14" s="156" t="s">
        <v>128</v>
      </c>
      <c r="D14" s="159">
        <v>61400</v>
      </c>
      <c r="E14" s="162">
        <v>0</v>
      </c>
      <c r="F14" s="163">
        <v>0</v>
      </c>
      <c r="G14" s="163">
        <v>0</v>
      </c>
      <c r="H14" s="164">
        <v>0</v>
      </c>
    </row>
    <row r="15" spans="1:8" s="153" customFormat="1" ht="36.75" customHeight="1" x14ac:dyDescent="0.25">
      <c r="A15" s="157">
        <v>2</v>
      </c>
      <c r="B15" s="189" t="s">
        <v>129</v>
      </c>
      <c r="C15" s="154" t="s">
        <v>130</v>
      </c>
      <c r="D15" s="160">
        <v>11500</v>
      </c>
      <c r="E15" s="165">
        <v>0</v>
      </c>
      <c r="F15" s="166">
        <v>0</v>
      </c>
      <c r="G15" s="166">
        <v>0</v>
      </c>
      <c r="H15" s="167">
        <v>0</v>
      </c>
    </row>
    <row r="16" spans="1:8" s="153" customFormat="1" ht="36.75" customHeight="1" x14ac:dyDescent="0.25">
      <c r="A16" s="157">
        <v>3</v>
      </c>
      <c r="B16" s="189" t="s">
        <v>145</v>
      </c>
      <c r="C16" s="154" t="s">
        <v>146</v>
      </c>
      <c r="D16" s="160">
        <v>9000</v>
      </c>
      <c r="E16" s="165">
        <v>0</v>
      </c>
      <c r="F16" s="166">
        <v>0</v>
      </c>
      <c r="G16" s="166">
        <v>0</v>
      </c>
      <c r="H16" s="167">
        <v>0</v>
      </c>
    </row>
    <row r="17" spans="1:8" s="153" customFormat="1" ht="36.75" customHeight="1" x14ac:dyDescent="0.25">
      <c r="A17" s="157">
        <v>4</v>
      </c>
      <c r="B17" s="189"/>
      <c r="C17" s="154"/>
      <c r="D17" s="160"/>
      <c r="E17" s="165">
        <v>0</v>
      </c>
      <c r="F17" s="166">
        <v>0</v>
      </c>
      <c r="G17" s="166">
        <v>0</v>
      </c>
      <c r="H17" s="167">
        <v>0</v>
      </c>
    </row>
    <row r="18" spans="1:8" s="153" customFormat="1" ht="36.75" customHeight="1" thickBot="1" x14ac:dyDescent="0.3">
      <c r="A18" s="198">
        <v>5</v>
      </c>
      <c r="B18" s="210"/>
      <c r="C18" s="211"/>
      <c r="D18" s="161"/>
      <c r="E18" s="168">
        <v>0</v>
      </c>
      <c r="F18" s="169">
        <v>0</v>
      </c>
      <c r="G18" s="169">
        <v>0</v>
      </c>
      <c r="H18" s="170">
        <v>0</v>
      </c>
    </row>
    <row r="19" spans="1:8" x14ac:dyDescent="0.2">
      <c r="A19" s="309" t="s">
        <v>89</v>
      </c>
      <c r="B19" s="309"/>
      <c r="C19" s="309"/>
    </row>
    <row r="20" spans="1:8" x14ac:dyDescent="0.2">
      <c r="A20" s="209"/>
      <c r="B20" s="209"/>
      <c r="C20" s="209"/>
    </row>
    <row r="21" spans="1:8" x14ac:dyDescent="0.2">
      <c r="A21" s="262"/>
      <c r="B21" s="262"/>
      <c r="C21" s="262"/>
    </row>
    <row r="22" spans="1:8" x14ac:dyDescent="0.2">
      <c r="B22" s="257" t="s">
        <v>134</v>
      </c>
      <c r="C22" s="258"/>
    </row>
    <row r="23" spans="1:8" ht="12.75" customHeight="1" x14ac:dyDescent="0.2">
      <c r="B23" s="259"/>
      <c r="C23" s="260"/>
      <c r="D23" s="253" t="s">
        <v>97</v>
      </c>
      <c r="E23" s="254"/>
      <c r="F23" s="254"/>
      <c r="G23" s="254"/>
      <c r="H23" s="254"/>
    </row>
  </sheetData>
  <mergeCells count="22">
    <mergeCell ref="C7:H7"/>
    <mergeCell ref="C2:H2"/>
    <mergeCell ref="C3:H3"/>
    <mergeCell ref="C4:H4"/>
    <mergeCell ref="C5:H5"/>
    <mergeCell ref="C6:H6"/>
    <mergeCell ref="A19:C19"/>
    <mergeCell ref="A21:C21"/>
    <mergeCell ref="B22:C23"/>
    <mergeCell ref="D23:H23"/>
    <mergeCell ref="C8:H8"/>
    <mergeCell ref="A9:H9"/>
    <mergeCell ref="A10:H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314" t="s">
        <v>0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314" t="s">
        <v>36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315" t="s">
        <v>1</v>
      </c>
      <c r="B16" s="315" t="s">
        <v>2</v>
      </c>
      <c r="C16" s="317" t="s">
        <v>3</v>
      </c>
      <c r="D16" s="315" t="s">
        <v>4</v>
      </c>
      <c r="E16" s="45" t="s">
        <v>32</v>
      </c>
      <c r="F16" s="45" t="s">
        <v>32</v>
      </c>
      <c r="G16" s="315" t="s">
        <v>8</v>
      </c>
      <c r="H16" s="45" t="s">
        <v>9</v>
      </c>
      <c r="I16" s="68" t="s">
        <v>10</v>
      </c>
      <c r="J16" s="45" t="s">
        <v>1</v>
      </c>
      <c r="K16" s="315" t="s">
        <v>11</v>
      </c>
    </row>
    <row r="17" spans="1:11" s="69" customFormat="1" x14ac:dyDescent="0.25">
      <c r="A17" s="316"/>
      <c r="B17" s="316"/>
      <c r="C17" s="317"/>
      <c r="D17" s="316"/>
      <c r="E17" s="45" t="s">
        <v>33</v>
      </c>
      <c r="F17" s="55" t="s">
        <v>5</v>
      </c>
      <c r="G17" s="316"/>
      <c r="H17" s="56" t="s">
        <v>15</v>
      </c>
      <c r="I17" s="57" t="s">
        <v>16</v>
      </c>
      <c r="J17" s="56" t="s">
        <v>17</v>
      </c>
      <c r="K17" s="316"/>
    </row>
    <row r="18" spans="1:11" s="69" customFormat="1" ht="56.25" customHeight="1" x14ac:dyDescent="0.25">
      <c r="A18" s="310" t="s">
        <v>18</v>
      </c>
      <c r="B18" s="310" t="s">
        <v>38</v>
      </c>
      <c r="C18" s="310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311"/>
      <c r="B19" s="311"/>
      <c r="C19" s="311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312" t="s">
        <v>26</v>
      </c>
      <c r="C20" s="313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318" t="s">
        <v>28</v>
      </c>
      <c r="E31" s="318"/>
      <c r="F31" s="319"/>
      <c r="G31" s="318"/>
      <c r="H31" s="318"/>
      <c r="I31" s="34"/>
      <c r="J31" s="318" t="s">
        <v>29</v>
      </c>
      <c r="K31" s="318"/>
    </row>
    <row r="32" spans="1:11" x14ac:dyDescent="0.25">
      <c r="D32" s="320" t="s">
        <v>34</v>
      </c>
      <c r="E32" s="320"/>
      <c r="F32" s="320"/>
      <c r="G32" s="320"/>
      <c r="H32" s="320"/>
      <c r="J32" s="321" t="s">
        <v>30</v>
      </c>
      <c r="K32" s="321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CE</vt:lpstr>
      <vt:lpstr>RENGLON 011</vt:lpstr>
      <vt:lpstr>RENGLON 021</vt:lpstr>
      <vt:lpstr>RENGLON 031</vt:lpstr>
      <vt:lpstr>RENGLON 029</vt:lpstr>
      <vt:lpstr>RENGLON 183</vt:lpstr>
      <vt:lpstr>RENGLON 184</vt:lpstr>
      <vt:lpstr>RENGLON 189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2022-02-17T22:05:34Z</cp:lastPrinted>
  <dcterms:created xsi:type="dcterms:W3CDTF">2014-08-27T17:22:19Z</dcterms:created>
  <dcterms:modified xsi:type="dcterms:W3CDTF">2022-05-19T21:15:11Z</dcterms:modified>
</cp:coreProperties>
</file>